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30" yWindow="645" windowWidth="15540" windowHeight="933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3">'Отпуск ЭЭ сет организациями'!$A$1:$L$154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K87" i="294" l="1"/>
  <c r="K49" i="294"/>
  <c r="I91" i="294" l="1"/>
  <c r="I49" i="294"/>
  <c r="J92" i="294" l="1"/>
  <c r="I92" i="294" l="1"/>
  <c r="H91" i="294"/>
  <c r="H92" i="294" s="1"/>
  <c r="J87" i="294" l="1"/>
  <c r="J88" i="294" s="1"/>
  <c r="J49" i="294"/>
  <c r="J50" i="294" s="1"/>
  <c r="K100" i="294"/>
  <c r="K97" i="294" s="1"/>
  <c r="K95" i="294" s="1"/>
  <c r="J100" i="294"/>
  <c r="J97" i="294" s="1"/>
  <c r="J98" i="294"/>
  <c r="H47" i="294"/>
  <c r="H50" i="294" s="1"/>
  <c r="G64" i="294"/>
  <c r="G63" i="294"/>
  <c r="G26" i="294"/>
  <c r="G25" i="294"/>
  <c r="I150" i="294"/>
  <c r="F153" i="294"/>
  <c r="F150" i="294"/>
  <c r="I146" i="294"/>
  <c r="I144" i="294" s="1"/>
  <c r="J146" i="294"/>
  <c r="J144" i="294" s="1"/>
  <c r="K146" i="294"/>
  <c r="K144" i="294"/>
  <c r="H146" i="294"/>
  <c r="H144" i="294"/>
  <c r="I140" i="294"/>
  <c r="J140" i="294"/>
  <c r="K140" i="294"/>
  <c r="H140" i="294"/>
  <c r="I130" i="294"/>
  <c r="I128" i="294"/>
  <c r="J130" i="294"/>
  <c r="J128" i="294"/>
  <c r="K130" i="294"/>
  <c r="K128" i="294"/>
  <c r="H130" i="294"/>
  <c r="H128" i="294" s="1"/>
  <c r="I124" i="294"/>
  <c r="J124" i="294"/>
  <c r="J122" i="294" s="1"/>
  <c r="K124" i="294"/>
  <c r="K122" i="294" s="1"/>
  <c r="H124" i="294"/>
  <c r="H122" i="294" s="1"/>
  <c r="I122" i="294"/>
  <c r="I118" i="294"/>
  <c r="J118" i="294"/>
  <c r="K118" i="294"/>
  <c r="H118" i="294"/>
  <c r="G118" i="294" s="1"/>
  <c r="I97" i="294"/>
  <c r="H97" i="294"/>
  <c r="H95" i="294" s="1"/>
  <c r="I95" i="294"/>
  <c r="I88" i="294"/>
  <c r="H88" i="294"/>
  <c r="I50" i="294"/>
  <c r="K50" i="294"/>
  <c r="K105" i="294"/>
  <c r="K104" i="294" s="1"/>
  <c r="K102" i="294" s="1"/>
  <c r="K101" i="294" s="1"/>
  <c r="J105" i="294"/>
  <c r="I105" i="294"/>
  <c r="H105" i="294"/>
  <c r="K108" i="294"/>
  <c r="J108" i="294"/>
  <c r="I108" i="294"/>
  <c r="G108" i="294" s="1"/>
  <c r="H108" i="294"/>
  <c r="K111" i="294"/>
  <c r="J111" i="294"/>
  <c r="I111" i="294"/>
  <c r="H111" i="294"/>
  <c r="I137" i="294"/>
  <c r="I135" i="294" s="1"/>
  <c r="J137" i="294"/>
  <c r="J135" i="294"/>
  <c r="K137" i="294"/>
  <c r="K135" i="294"/>
  <c r="H137" i="294"/>
  <c r="H135" i="294"/>
  <c r="J104" i="294"/>
  <c r="J102" i="294"/>
  <c r="J101" i="294" s="1"/>
  <c r="H104" i="294"/>
  <c r="H102" i="294" s="1"/>
  <c r="H101" i="294" s="1"/>
  <c r="I104" i="294"/>
  <c r="I102" i="294" s="1"/>
  <c r="G5" i="242"/>
  <c r="K78" i="294"/>
  <c r="K72" i="294" s="1"/>
  <c r="J78" i="294"/>
  <c r="J72" i="294" s="1"/>
  <c r="I78" i="294"/>
  <c r="I72" i="294" s="1"/>
  <c r="H78" i="294"/>
  <c r="H72" i="294" s="1"/>
  <c r="K61" i="294"/>
  <c r="J61" i="294"/>
  <c r="I61" i="294"/>
  <c r="H61" i="294"/>
  <c r="K58" i="294"/>
  <c r="J58" i="294"/>
  <c r="I58" i="294"/>
  <c r="H58" i="294"/>
  <c r="K55" i="294"/>
  <c r="J55" i="294"/>
  <c r="I55" i="294"/>
  <c r="H55" i="294"/>
  <c r="K40" i="294"/>
  <c r="K34" i="294" s="1"/>
  <c r="J40" i="294"/>
  <c r="J34" i="294" s="1"/>
  <c r="I40" i="294"/>
  <c r="I34" i="294"/>
  <c r="H40" i="294"/>
  <c r="H34" i="294"/>
  <c r="K23" i="294"/>
  <c r="J23" i="294"/>
  <c r="I23" i="294"/>
  <c r="H23" i="294"/>
  <c r="K20" i="294"/>
  <c r="J20" i="294"/>
  <c r="I20" i="294"/>
  <c r="H20" i="294"/>
  <c r="G20" i="294" s="1"/>
  <c r="I17" i="294"/>
  <c r="J17" i="294"/>
  <c r="K17" i="294"/>
  <c r="H17" i="294"/>
  <c r="H15" i="294" s="1"/>
  <c r="H53" i="294"/>
  <c r="K15" i="294"/>
  <c r="K66" i="294"/>
  <c r="J66" i="294"/>
  <c r="I66" i="294"/>
  <c r="H66" i="294"/>
  <c r="K28" i="294"/>
  <c r="J28" i="294"/>
  <c r="H28" i="294"/>
  <c r="G136" i="294"/>
  <c r="G138" i="294"/>
  <c r="G139" i="294"/>
  <c r="G141" i="294"/>
  <c r="G142" i="294"/>
  <c r="G143" i="294"/>
  <c r="G145" i="294"/>
  <c r="G132" i="294"/>
  <c r="G99" i="294"/>
  <c r="G103" i="294"/>
  <c r="G105" i="294"/>
  <c r="G106" i="294"/>
  <c r="G107" i="294"/>
  <c r="G109" i="294"/>
  <c r="G110" i="294"/>
  <c r="G111" i="294"/>
  <c r="G112" i="294"/>
  <c r="G113" i="294"/>
  <c r="G114" i="294"/>
  <c r="G115" i="294"/>
  <c r="G116" i="294"/>
  <c r="G117" i="294"/>
  <c r="G119" i="294"/>
  <c r="G120" i="294"/>
  <c r="G121" i="294"/>
  <c r="G123" i="294"/>
  <c r="G124" i="294"/>
  <c r="G125" i="294"/>
  <c r="G126" i="294"/>
  <c r="G73" i="294"/>
  <c r="G74" i="294"/>
  <c r="G75" i="294"/>
  <c r="G76" i="294"/>
  <c r="G77" i="294"/>
  <c r="G78" i="294"/>
  <c r="G71" i="294"/>
  <c r="G58" i="294"/>
  <c r="G33" i="294"/>
  <c r="G35" i="294"/>
  <c r="G37" i="294"/>
  <c r="G38" i="294"/>
  <c r="G39" i="294"/>
  <c r="K53" i="294"/>
  <c r="G16" i="294"/>
  <c r="G17" i="294"/>
  <c r="D25" i="123"/>
  <c r="B3" i="263"/>
  <c r="D9" i="291"/>
  <c r="D9" i="294"/>
  <c r="G129" i="294"/>
  <c r="G130" i="294"/>
  <c r="G131" i="294"/>
  <c r="G133" i="294"/>
  <c r="G147" i="294"/>
  <c r="G148" i="294"/>
  <c r="G96" i="294"/>
  <c r="G92" i="294"/>
  <c r="G93" i="294"/>
  <c r="G55" i="294"/>
  <c r="G67" i="294"/>
  <c r="G68" i="294"/>
  <c r="G69" i="294"/>
  <c r="G70" i="294"/>
  <c r="G81" i="294"/>
  <c r="G82" i="294"/>
  <c r="G83" i="294"/>
  <c r="G84" i="294"/>
  <c r="G85" i="294"/>
  <c r="G86" i="294"/>
  <c r="G30" i="294"/>
  <c r="G31" i="294"/>
  <c r="G32" i="294"/>
  <c r="G43" i="294"/>
  <c r="G44" i="294"/>
  <c r="G45" i="294"/>
  <c r="G46" i="294"/>
  <c r="G47" i="294"/>
  <c r="G48" i="294"/>
  <c r="I28" i="294"/>
  <c r="G29" i="294"/>
  <c r="G36" i="294"/>
  <c r="G54" i="294"/>
  <c r="G91" i="294"/>
  <c r="B2" i="290"/>
  <c r="B3" i="290"/>
  <c r="G40" i="294" l="1"/>
  <c r="G104" i="294"/>
  <c r="G137" i="294"/>
  <c r="G122" i="294"/>
  <c r="G128" i="294"/>
  <c r="G100" i="294"/>
  <c r="G72" i="294"/>
  <c r="I101" i="294"/>
  <c r="G102" i="294"/>
  <c r="I134" i="294"/>
  <c r="G135" i="294"/>
  <c r="G101" i="294"/>
  <c r="I15" i="294"/>
  <c r="I51" i="294" s="1"/>
  <c r="J53" i="294"/>
  <c r="J89" i="294" s="1"/>
  <c r="H134" i="294"/>
  <c r="J134" i="294"/>
  <c r="G144" i="294"/>
  <c r="H89" i="294"/>
  <c r="J15" i="294"/>
  <c r="J51" i="294" s="1"/>
  <c r="G34" i="294"/>
  <c r="I53" i="294"/>
  <c r="I89" i="294" s="1"/>
  <c r="K134" i="294"/>
  <c r="G140" i="294"/>
  <c r="G61" i="294"/>
  <c r="G50" i="294"/>
  <c r="G98" i="294"/>
  <c r="K89" i="294"/>
  <c r="G87" i="294"/>
  <c r="K88" i="294"/>
  <c r="G88" i="294" s="1"/>
  <c r="G146" i="294"/>
  <c r="G49" i="294"/>
  <c r="G28" i="294"/>
  <c r="G23" i="294"/>
  <c r="G7" i="250"/>
  <c r="G66" i="294"/>
  <c r="J95" i="294"/>
  <c r="G95" i="294" s="1"/>
  <c r="G97" i="294"/>
  <c r="K51" i="294"/>
  <c r="H51" i="294"/>
  <c r="G134" i="294" l="1"/>
  <c r="G15" i="294"/>
  <c r="G53" i="294"/>
  <c r="G89" i="294"/>
  <c r="G51" i="294"/>
</calcChain>
</file>

<file path=xl/sharedStrings.xml><?xml version="1.0" encoding="utf-8"?>
<sst xmlns="http://schemas.openxmlformats.org/spreadsheetml/2006/main" count="4020" uniqueCount="2021">
  <si>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</si>
  <si>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</si>
  <si>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</si>
  <si>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</si>
  <si>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</si>
  <si>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</si>
  <si>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</si>
  <si>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</si>
  <si>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</si>
  <si>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</si>
  <si>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</si>
  <si>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</si>
  <si>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</si>
  <si>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</si>
  <si>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</si>
  <si>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</si>
  <si>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</si>
  <si>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</si>
  <si>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</si>
  <si>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</si>
  <si>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</si>
  <si>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</si>
  <si>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</si>
  <si>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</si>
  <si>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</si>
  <si>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</si>
  <si>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</si>
  <si>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</si>
  <si>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</si>
  <si>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</si>
  <si>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</si>
  <si>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</si>
  <si>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</si>
  <si>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</si>
  <si>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</si>
  <si>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</si>
  <si>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</si>
  <si>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</si>
  <si>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</si>
  <si>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</si>
  <si>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</si>
  <si>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</si>
  <si>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</si>
  <si>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</si>
  <si>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</si>
  <si>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</si>
  <si>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</si>
  <si>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</si>
  <si>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</si>
  <si>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</si>
  <si>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</si>
  <si>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</si>
  <si>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</si>
  <si>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</si>
  <si>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</si>
  <si>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</si>
  <si>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</si>
  <si>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</si>
  <si>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</si>
  <si>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</si>
  <si>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</si>
  <si>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</si>
  <si>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</si>
  <si>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</si>
  <si>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</si>
  <si>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</si>
  <si>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</si>
  <si>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</si>
  <si>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</si>
  <si>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</si>
  <si>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</si>
  <si>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</si>
  <si>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</si>
  <si>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</si>
  <si>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</si>
  <si>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</si>
  <si>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</si>
  <si>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</si>
  <si>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</si>
  <si>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</si>
  <si>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</si>
  <si>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</si>
  <si>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</si>
  <si>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</si>
  <si>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</si>
  <si>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</si>
  <si>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</si>
  <si>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</si>
  <si>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</si>
  <si>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</si>
  <si>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</si>
  <si>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</si>
  <si>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</si>
  <si>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</si>
  <si>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</si>
  <si>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</si>
  <si>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</si>
  <si>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</si>
  <si>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</si>
  <si>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</si>
  <si>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</si>
  <si>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</si>
  <si>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</si>
  <si>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</si>
  <si>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</si>
  <si>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</si>
  <si>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</si>
  <si>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</si>
  <si>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</si>
  <si>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</si>
  <si>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</si>
  <si>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</si>
  <si>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</si>
  <si>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</si>
  <si>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</si>
  <si>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</si>
  <si>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</si>
  <si>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</si>
  <si>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</si>
  <si>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</si>
  <si>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</si>
  <si>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</si>
  <si>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</si>
  <si>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</si>
  <si>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</si>
  <si>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</si>
  <si>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</si>
  <si>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</si>
  <si>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</si>
  <si>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</si>
  <si>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</si>
  <si>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</si>
  <si>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</si>
  <si>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</si>
  <si>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</si>
  <si>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</si>
  <si>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</si>
  <si>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</si>
  <si>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</si>
  <si>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</si>
  <si>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</si>
  <si>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</si>
  <si>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</si>
  <si>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</si>
  <si>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</si>
  <si>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</si>
  <si>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</si>
  <si>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</si>
  <si>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</si>
  <si>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</si>
  <si>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</si>
  <si>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</si>
  <si>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</si>
  <si>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</si>
  <si>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</si>
  <si>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</si>
  <si>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</si>
  <si>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</si>
  <si>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</si>
  <si>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</si>
  <si>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</si>
  <si>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</si>
  <si>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</si>
  <si>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</si>
  <si>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</si>
  <si>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</si>
  <si>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</si>
  <si>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</si>
  <si>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</si>
  <si>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</si>
  <si>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</si>
  <si>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</si>
  <si>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</si>
  <si>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</si>
  <si>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</si>
  <si>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</si>
  <si>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</si>
  <si>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</si>
  <si>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</si>
  <si>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</si>
  <si>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</si>
  <si>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</si>
  <si>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</si>
  <si>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</si>
  <si>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</si>
  <si>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</si>
  <si>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</si>
  <si>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</si>
  <si>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</si>
  <si>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</si>
  <si>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</si>
  <si>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</si>
  <si>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</si>
  <si>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</si>
  <si>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</si>
  <si>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</si>
  <si>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</si>
  <si>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</si>
  <si>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</si>
  <si>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</si>
  <si>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</si>
  <si>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</si>
  <si>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</si>
  <si>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</si>
  <si>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</si>
  <si>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</si>
  <si>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</si>
  <si>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</si>
  <si>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</si>
  <si>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</si>
  <si>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</si>
  <si>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</si>
  <si>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</si>
  <si>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</si>
  <si>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</si>
  <si>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</si>
  <si>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</si>
  <si>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</si>
  <si>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</si>
  <si>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</si>
  <si>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</si>
  <si>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</si>
  <si>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</si>
  <si>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</si>
  <si>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</si>
  <si>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</si>
  <si>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</si>
  <si>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</si>
  <si>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</si>
  <si>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</si>
  <si>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</si>
  <si>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</si>
  <si>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</si>
  <si>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</si>
  <si>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</si>
  <si>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</si>
  <si>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</si>
  <si>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</si>
  <si>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</si>
  <si>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</si>
  <si>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</si>
  <si>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</si>
  <si>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</si>
  <si>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</si>
  <si>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</si>
  <si>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</si>
  <si>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</si>
  <si>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</si>
  <si>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</si>
  <si>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</si>
  <si>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</si>
  <si>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</si>
  <si>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</si>
  <si>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</si>
  <si>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</si>
  <si>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</si>
  <si>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</si>
  <si>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</si>
  <si>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</si>
  <si>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</si>
  <si>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</si>
  <si>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</si>
  <si>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</si>
  <si>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</si>
  <si>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</si>
  <si>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</si>
  <si>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</si>
  <si>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</si>
  <si>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</si>
  <si>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</si>
  <si>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</si>
  <si>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</si>
  <si>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</si>
  <si>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</si>
  <si>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</si>
  <si>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</si>
  <si>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</si>
  <si>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</si>
  <si>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</si>
  <si>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</si>
  <si>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</si>
  <si>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</si>
  <si>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</si>
  <si>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</si>
  <si>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</si>
  <si>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</si>
  <si>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</si>
  <si>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</si>
  <si>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</si>
  <si>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</si>
  <si>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</si>
  <si>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</si>
  <si>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</si>
  <si>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</si>
  <si>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</si>
  <si>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</si>
  <si>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</si>
  <si>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</si>
  <si>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</si>
  <si>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</si>
  <si>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</si>
  <si>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</si>
  <si>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</si>
  <si>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</si>
  <si>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</si>
  <si>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</si>
  <si>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</si>
  <si>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</si>
  <si>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</si>
  <si>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</si>
  <si>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</si>
  <si>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</si>
  <si>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</si>
  <si>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</si>
  <si>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</si>
  <si>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</si>
  <si>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</si>
  <si>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</si>
  <si>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</si>
  <si>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</si>
  <si>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</si>
  <si>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</si>
  <si>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</si>
  <si>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</si>
  <si>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</si>
  <si>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</si>
  <si>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</si>
  <si>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</si>
  <si>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</si>
  <si>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</si>
  <si>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</si>
  <si>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</si>
  <si>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</si>
  <si>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</si>
  <si>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</si>
  <si>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</si>
  <si>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</si>
  <si>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</si>
  <si>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</si>
  <si>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</si>
  <si>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</si>
  <si>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</si>
  <si>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</si>
  <si>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</si>
  <si>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</si>
  <si>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</si>
  <si>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</si>
  <si>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</si>
  <si>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</si>
  <si>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</si>
  <si>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</si>
  <si>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</si>
  <si>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</si>
  <si>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</si>
  <si>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</si>
  <si>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</si>
  <si>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</si>
  <si>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</si>
  <si>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</si>
  <si>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</si>
  <si>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</si>
  <si>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</si>
  <si>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</si>
  <si>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</si>
  <si>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</si>
  <si>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</si>
  <si>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</si>
  <si>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</si>
  <si>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</si>
  <si>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</si>
  <si>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</si>
  <si>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</si>
  <si>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</si>
  <si>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</si>
  <si>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</si>
  <si>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</si>
  <si>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</si>
  <si>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</si>
  <si>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</si>
  <si>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</si>
  <si>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</si>
  <si>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</si>
  <si>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</si>
  <si>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</si>
  <si>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</si>
  <si>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</si>
  <si>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</si>
  <si>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</si>
  <si>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</si>
  <si>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</si>
  <si>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</si>
  <si>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</si>
  <si>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</si>
  <si>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</si>
  <si>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</si>
  <si>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</si>
  <si>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</si>
  <si>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</si>
  <si>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</si>
  <si>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</si>
  <si>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</si>
  <si>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</si>
  <si>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</si>
  <si>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</si>
  <si>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</si>
  <si>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</si>
  <si>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</si>
  <si>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</si>
  <si>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</si>
  <si>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</si>
  <si>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</si>
  <si>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</si>
  <si>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</si>
  <si>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</si>
  <si>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</si>
  <si>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</si>
  <si>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</si>
  <si>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</si>
  <si>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</si>
  <si>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</si>
  <si>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</si>
  <si>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</si>
  <si>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</si>
  <si>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</si>
  <si>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</si>
  <si>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</si>
  <si>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</si>
  <si>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</si>
  <si>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</si>
  <si>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</si>
  <si>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</si>
  <si>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</si>
  <si>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</si>
  <si>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</si>
  <si>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</si>
  <si>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</si>
  <si>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</si>
  <si>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</si>
  <si>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</si>
  <si>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</si>
  <si>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</si>
  <si>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</si>
  <si>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</si>
  <si>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</si>
  <si>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</si>
  <si>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</si>
  <si>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</si>
  <si>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</si>
  <si>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</si>
  <si>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</si>
  <si>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</si>
  <si>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</si>
  <si>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</si>
  <si>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</si>
  <si>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</si>
  <si>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</si>
  <si>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</si>
  <si>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</si>
  <si>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</si>
  <si>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</si>
  <si>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</si>
  <si>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</si>
  <si>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</si>
  <si>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</si>
  <si>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</si>
  <si>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</si>
  <si>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</si>
  <si>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</si>
  <si>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</si>
  <si>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</si>
  <si>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</si>
  <si>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</si>
  <si>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</si>
  <si>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</si>
  <si>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</si>
  <si>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</si>
  <si>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</si>
  <si>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</si>
  <si>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</si>
  <si>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</si>
  <si>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</si>
  <si>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</si>
  <si>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</si>
  <si>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</si>
  <si>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</si>
  <si>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</si>
  <si>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</si>
  <si>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</si>
  <si>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</si>
  <si>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</si>
  <si>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</si>
  <si>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</si>
  <si>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</si>
  <si>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</si>
  <si>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</si>
  <si>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</si>
  <si>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</si>
  <si>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</si>
  <si>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</si>
  <si>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</si>
  <si>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</si>
  <si>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</si>
  <si>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</si>
  <si>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</si>
  <si>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</si>
  <si>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</si>
  <si>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</si>
  <si>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</si>
  <si>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</si>
  <si>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</si>
  <si>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</si>
  <si>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</si>
  <si>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</si>
  <si>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</si>
  <si>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</si>
  <si>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</si>
  <si>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</si>
  <si>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</si>
  <si>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</si>
  <si>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</si>
  <si>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</si>
  <si>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</si>
  <si>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</si>
  <si>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</si>
  <si>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</si>
  <si>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</si>
  <si>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</si>
  <si>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</si>
  <si>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</si>
  <si>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</si>
  <si>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</si>
  <si>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</si>
  <si>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</si>
  <si>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</si>
  <si>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</si>
  <si>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</si>
  <si>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</si>
  <si>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</si>
  <si>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</si>
  <si>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</si>
  <si>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</si>
  <si>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</si>
  <si>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</si>
  <si>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</si>
  <si>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</si>
  <si>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</si>
  <si>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</si>
  <si>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</si>
  <si>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</si>
  <si>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</si>
  <si>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</si>
  <si>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</si>
  <si>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</si>
  <si>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</si>
  <si>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</si>
  <si>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</si>
  <si>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</si>
  <si>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</si>
  <si>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</si>
  <si>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</si>
  <si>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</si>
  <si>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</si>
  <si>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</si>
  <si>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</si>
  <si>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</si>
  <si>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</si>
  <si>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</si>
  <si>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</si>
  <si>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</si>
  <si>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</si>
  <si>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</si>
  <si>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</si>
  <si>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</si>
  <si>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</si>
  <si>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</si>
  <si>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</si>
  <si>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</si>
  <si>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</si>
  <si>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</si>
  <si>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</si>
  <si>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</si>
  <si>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</si>
  <si>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</si>
  <si>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</si>
  <si>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</si>
  <si>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</si>
  <si>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</si>
  <si>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</si>
  <si>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</si>
  <si>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</si>
  <si>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</si>
  <si>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</si>
  <si>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</si>
  <si>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</si>
  <si>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</si>
  <si>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</si>
  <si>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</si>
  <si>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</si>
  <si>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</si>
  <si>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</si>
  <si>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</si>
  <si>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</si>
  <si>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</si>
  <si>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</si>
  <si>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</si>
  <si>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</si>
  <si>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</si>
  <si>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</si>
  <si>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</si>
  <si>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</si>
  <si>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</si>
  <si>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</si>
  <si>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</si>
  <si>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</si>
  <si>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</si>
  <si>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</si>
  <si>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</si>
  <si>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</si>
  <si>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</si>
  <si>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</si>
  <si>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</si>
  <si>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</si>
  <si>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</si>
  <si>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</si>
  <si>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</si>
  <si>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</si>
  <si>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</si>
  <si>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</si>
  <si>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</si>
  <si>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</si>
  <si>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</si>
  <si>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</si>
  <si>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</si>
  <si>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</si>
  <si>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</si>
  <si>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</si>
  <si>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</si>
  <si>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</si>
  <si>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</si>
  <si>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</si>
  <si>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</si>
  <si>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</si>
  <si>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</si>
  <si>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</si>
  <si>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</si>
  <si>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</si>
  <si>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</si>
  <si>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</si>
  <si>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</si>
  <si>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</si>
  <si>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</si>
  <si>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</si>
  <si>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</si>
  <si>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</si>
  <si>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</si>
  <si>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</si>
  <si>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</si>
  <si>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</si>
  <si>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</si>
  <si>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</si>
  <si>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</si>
  <si>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</si>
  <si>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</si>
  <si>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</si>
  <si>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</si>
  <si>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</si>
  <si>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</si>
  <si>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</si>
  <si>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</si>
  <si>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</si>
  <si>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</si>
  <si>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</si>
  <si>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</si>
  <si>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</si>
  <si>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</si>
  <si>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</si>
  <si>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</si>
  <si>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</si>
  <si>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</si>
  <si>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</si>
  <si>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</si>
  <si>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</si>
  <si>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</si>
  <si>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</si>
  <si>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</si>
  <si>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</si>
  <si>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</si>
  <si>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</si>
  <si>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</si>
  <si>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</si>
  <si>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</si>
  <si>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</si>
  <si>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</si>
  <si>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</si>
  <si>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</si>
  <si>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</si>
  <si>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</si>
  <si>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</si>
  <si>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</si>
  <si>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</si>
  <si>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</si>
  <si>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</si>
  <si>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</si>
  <si>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</si>
  <si>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</si>
  <si>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</si>
  <si>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</si>
  <si>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</si>
  <si>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</si>
  <si>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</si>
  <si>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</si>
  <si>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</si>
  <si>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</si>
  <si>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</si>
  <si>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</si>
  <si>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</si>
  <si>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</si>
  <si>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</si>
  <si>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</si>
  <si>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</si>
  <si>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</si>
  <si>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</si>
  <si>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</si>
  <si>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</si>
  <si>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</si>
  <si>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</si>
  <si>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</si>
  <si>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</si>
  <si>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</si>
  <si>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</si>
  <si>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</si>
  <si>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</si>
  <si>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</si>
  <si>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</si>
  <si>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</si>
  <si>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</si>
  <si>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</si>
  <si>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</si>
  <si>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</si>
  <si>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</si>
  <si>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</si>
  <si>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</si>
  <si>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</si>
  <si>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</si>
  <si>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</si>
  <si>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</si>
  <si>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</si>
  <si>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</si>
  <si>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</si>
  <si>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</si>
  <si>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</si>
  <si>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</si>
  <si>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</si>
  <si>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</si>
  <si>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</si>
  <si>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</si>
  <si>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</si>
  <si>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</si>
  <si>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</si>
  <si>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</si>
  <si>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</si>
  <si>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</si>
  <si>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</si>
  <si>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</si>
  <si>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</si>
  <si>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</si>
  <si>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</si>
  <si>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</si>
  <si>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</si>
  <si>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</si>
  <si>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</si>
  <si>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</si>
  <si>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</si>
  <si>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</si>
  <si>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</si>
  <si>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</si>
  <si>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</si>
  <si>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</si>
  <si>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</si>
  <si>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</si>
  <si>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</si>
  <si>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</si>
  <si>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</si>
  <si>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</si>
  <si>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</si>
  <si>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</si>
  <si>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</si>
  <si>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</si>
  <si>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</si>
  <si>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</si>
  <si>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</si>
  <si>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</si>
  <si>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</si>
  <si>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</si>
  <si>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</si>
  <si>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</si>
  <si>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</si>
  <si>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</si>
  <si>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</si>
  <si>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</si>
  <si>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</si>
  <si>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</si>
  <si>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</si>
  <si>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</si>
  <si>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</si>
  <si>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</si>
  <si>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</si>
  <si>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</si>
  <si>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</si>
  <si>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</si>
  <si>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</si>
  <si>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</si>
  <si>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</si>
  <si>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</si>
  <si>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</si>
  <si>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</si>
  <si>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</si>
  <si>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</si>
  <si>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</si>
  <si>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</si>
  <si>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</si>
  <si>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</si>
  <si>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</si>
  <si>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</si>
  <si>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</si>
  <si>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</si>
  <si>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</si>
  <si>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</si>
  <si>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</si>
  <si>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</si>
  <si>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</si>
  <si>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</si>
  <si>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</si>
  <si>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</si>
  <si>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</si>
  <si>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</si>
  <si>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</si>
  <si>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</si>
  <si>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</si>
  <si>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</si>
  <si>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</si>
  <si>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</si>
  <si>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</si>
  <si>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</si>
  <si>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</si>
  <si>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</si>
  <si>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</si>
  <si>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</si>
  <si>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</si>
  <si>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</si>
  <si>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</si>
  <si>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</si>
  <si>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</si>
  <si>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</si>
  <si>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</si>
  <si>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</si>
  <si>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</si>
  <si>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</si>
  <si>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</si>
  <si>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</si>
  <si>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</si>
  <si>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</si>
  <si>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</si>
  <si>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</si>
  <si>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</si>
  <si>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</si>
  <si>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</si>
  <si>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</si>
  <si>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</si>
  <si>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</si>
  <si>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</si>
  <si>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</si>
  <si>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</si>
  <si>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</si>
  <si>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</si>
  <si>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</si>
  <si>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</si>
  <si>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</si>
  <si>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</si>
  <si>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</si>
  <si>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</si>
  <si>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</si>
  <si>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</si>
  <si>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</si>
  <si>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</si>
  <si>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</si>
  <si>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</si>
  <si>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</si>
  <si>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</si>
  <si>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</si>
  <si>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</si>
  <si>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</si>
  <si>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</si>
  <si>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</si>
  <si>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</si>
  <si>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</si>
  <si>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</si>
  <si>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</si>
  <si>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</si>
  <si>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</si>
  <si>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</si>
  <si>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</si>
  <si>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</si>
  <si>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</si>
  <si>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</si>
  <si>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</si>
  <si>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</si>
  <si>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</si>
  <si>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</si>
  <si>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</si>
  <si>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</si>
  <si>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</si>
  <si>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</si>
  <si>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</si>
  <si>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</si>
  <si>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</si>
  <si>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</si>
  <si>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</si>
  <si>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</si>
  <si>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</si>
  <si>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</si>
  <si>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</si>
  <si>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</si>
  <si>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</si>
  <si>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</si>
  <si>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</si>
  <si>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</si>
  <si>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</si>
  <si>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</si>
  <si>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</si>
  <si>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</si>
  <si>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</si>
  <si>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</si>
  <si>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</si>
  <si>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</si>
  <si>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</si>
  <si>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</si>
  <si>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</si>
  <si>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</si>
  <si>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</si>
  <si>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</si>
  <si>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</si>
  <si>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</si>
  <si>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</si>
  <si>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</si>
  <si>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</si>
  <si>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</si>
  <si>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</si>
  <si>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</si>
  <si>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</si>
  <si>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</si>
  <si>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</si>
  <si>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</si>
  <si>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</si>
  <si>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</si>
  <si>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</si>
  <si>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</si>
  <si>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</si>
  <si>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</si>
  <si>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</si>
  <si>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</si>
  <si>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</si>
  <si>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</si>
  <si>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</si>
  <si>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</si>
  <si>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</si>
  <si>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</si>
  <si>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</si>
  <si>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</si>
  <si>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</si>
  <si>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</si>
  <si>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</si>
  <si>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</si>
  <si>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</si>
  <si>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</si>
  <si>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</si>
  <si>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</si>
  <si>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</si>
  <si>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</si>
  <si>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</si>
  <si>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</si>
  <si>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</si>
  <si>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</si>
  <si>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</si>
  <si>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</si>
  <si>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</si>
  <si>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</si>
  <si>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</si>
  <si>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</si>
  <si>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</si>
  <si>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</si>
  <si>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</si>
  <si>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</si>
  <si>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</si>
  <si>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</si>
  <si>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</si>
  <si>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</si>
  <si>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</si>
  <si>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</si>
  <si>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</si>
  <si>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</si>
  <si>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</si>
  <si>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</si>
  <si>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</si>
  <si>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</si>
  <si>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</si>
  <si>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</si>
  <si>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</si>
  <si>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</si>
  <si>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</si>
  <si>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</si>
  <si>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</si>
  <si>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</si>
  <si>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</si>
  <si>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</si>
  <si>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</si>
  <si>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</si>
  <si>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</si>
  <si>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</si>
  <si>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</si>
  <si>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</si>
  <si>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</si>
  <si>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</si>
  <si>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</si>
  <si>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</si>
  <si>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</si>
  <si>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</si>
  <si>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</si>
  <si>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</si>
  <si>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</si>
  <si>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</si>
  <si>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</si>
  <si>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</si>
  <si>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</si>
  <si>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</si>
  <si>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</si>
  <si>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</si>
  <si>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</si>
  <si>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</si>
  <si>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</si>
  <si>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</si>
  <si>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</si>
  <si>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</si>
  <si>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</si>
  <si>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</si>
  <si>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</si>
  <si>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</si>
  <si>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</si>
  <si>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</si>
  <si>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</si>
  <si>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</si>
  <si>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</si>
  <si>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</si>
  <si>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</si>
  <si>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</si>
  <si>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</si>
  <si>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</si>
  <si>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</si>
  <si>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</si>
  <si>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</si>
  <si>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</si>
  <si>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</si>
  <si>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</si>
  <si>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</si>
  <si>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</si>
  <si>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</si>
  <si>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</si>
  <si>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</si>
  <si>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</si>
  <si>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</si>
  <si>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</si>
  <si>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</si>
  <si>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</si>
  <si>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</si>
  <si>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</si>
  <si>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</si>
  <si>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</si>
  <si>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</si>
  <si>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</si>
  <si>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</si>
  <si>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</si>
  <si>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</si>
  <si>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</si>
  <si>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</si>
  <si>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</si>
  <si>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</si>
  <si>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</si>
  <si>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</si>
  <si>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</si>
  <si>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</si>
  <si>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</si>
  <si>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</si>
  <si>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</si>
  <si>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</si>
  <si>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</si>
  <si>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</si>
  <si>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</si>
  <si>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</si>
  <si>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</si>
  <si>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</si>
  <si>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</si>
  <si>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</si>
  <si>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</si>
  <si>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</si>
  <si>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</si>
  <si>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</si>
  <si>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</si>
  <si>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</si>
  <si>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</si>
  <si>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</si>
  <si>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</si>
  <si>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</si>
  <si>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</si>
  <si>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</si>
  <si>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</si>
  <si>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</si>
  <si>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</si>
  <si>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</si>
  <si>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</si>
  <si>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</si>
  <si>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</si>
  <si>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</si>
  <si>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</si>
  <si>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</si>
  <si>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</si>
  <si>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</si>
  <si>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</si>
  <si>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</si>
  <si>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</si>
  <si>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</si>
  <si>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</si>
  <si>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</si>
  <si>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</si>
  <si>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</si>
  <si>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</si>
  <si>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</si>
  <si>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</si>
  <si>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</si>
  <si>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</si>
  <si>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</si>
  <si>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</si>
  <si>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</si>
  <si>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</si>
  <si>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</si>
  <si>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</si>
  <si>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</si>
  <si>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</si>
  <si>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</si>
  <si>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</si>
  <si>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</si>
  <si>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</si>
  <si>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</si>
  <si>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</si>
  <si>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</si>
  <si>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</si>
  <si>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</si>
  <si>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</si>
  <si>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</si>
  <si>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</si>
  <si>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</si>
  <si>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</si>
  <si>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</si>
  <si>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</si>
  <si>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</si>
  <si>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</si>
  <si>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</si>
  <si>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</si>
  <si>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</si>
  <si>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</si>
  <si>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</si>
  <si>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</si>
  <si>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</si>
  <si>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</si>
  <si>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</si>
  <si>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</si>
  <si>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</si>
  <si>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</si>
  <si>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</si>
  <si>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</si>
  <si>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</si>
  <si>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</si>
  <si>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</si>
  <si>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</si>
  <si>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</si>
  <si>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</si>
  <si>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</si>
  <si>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</si>
  <si>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</si>
  <si>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</si>
  <si>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</si>
  <si>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</si>
  <si>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</si>
  <si>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</si>
  <si>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</si>
  <si>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</si>
  <si>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</si>
  <si>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</si>
  <si>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</si>
  <si>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</si>
  <si>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</si>
  <si>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</si>
  <si>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</si>
  <si>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</si>
  <si>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</si>
  <si>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</si>
  <si>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</si>
  <si>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</si>
  <si>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</si>
  <si>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</si>
  <si>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</si>
  <si>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</si>
  <si>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</si>
  <si>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</si>
  <si>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</si>
  <si>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</si>
  <si>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</si>
  <si>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</si>
  <si>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</si>
  <si>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</si>
  <si>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</si>
  <si>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</si>
  <si>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</si>
  <si>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</si>
  <si>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</si>
  <si>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</si>
  <si>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</si>
  <si>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</si>
  <si>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</si>
  <si>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</si>
  <si>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</si>
  <si>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</si>
  <si>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</si>
  <si>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</si>
  <si>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</si>
  <si>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</si>
  <si>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</si>
  <si>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</si>
  <si>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</si>
  <si>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</si>
  <si>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</si>
  <si>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</si>
  <si>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</si>
  <si>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</si>
  <si>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</si>
  <si>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</si>
  <si>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</si>
  <si>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</si>
  <si>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</si>
  <si>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</si>
  <si>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</si>
  <si>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</si>
  <si>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</si>
  <si>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</si>
  <si>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</si>
  <si>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</si>
  <si>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</si>
  <si>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</si>
  <si>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</si>
  <si>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</si>
  <si>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</si>
  <si>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</si>
  <si>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</si>
  <si>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</si>
  <si>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</si>
  <si>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</si>
  <si>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</si>
  <si>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</si>
  <si>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</si>
  <si>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</si>
  <si>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</si>
  <si>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</si>
  <si>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</si>
  <si>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</si>
  <si>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</si>
  <si>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</si>
  <si>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</si>
  <si>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</si>
  <si>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</si>
  <si>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</si>
  <si>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</si>
  <si>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</si>
  <si>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</si>
  <si>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</si>
  <si>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</si>
  <si>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</si>
  <si>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</si>
  <si>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</si>
  <si>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</si>
  <si>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</si>
  <si>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</si>
  <si>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</si>
  <si>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</si>
  <si>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</si>
  <si>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</si>
  <si>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</si>
  <si>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</si>
  <si>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</si>
  <si>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</si>
  <si>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</si>
  <si>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</si>
  <si>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</si>
  <si>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</si>
  <si>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</si>
  <si>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</si>
  <si>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</si>
  <si>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</si>
  <si>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</si>
  <si>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</si>
  <si>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</si>
  <si>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</si>
  <si>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</si>
  <si>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</si>
  <si>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</si>
  <si>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</si>
  <si>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</si>
  <si>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</si>
  <si>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</si>
  <si>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</si>
  <si>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</si>
  <si>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</si>
  <si>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</si>
  <si>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</si>
  <si>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</si>
  <si>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</si>
  <si>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</si>
  <si>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</si>
  <si>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</si>
  <si>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</si>
  <si>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</si>
  <si>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</si>
  <si>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</si>
  <si>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</si>
  <si>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</si>
  <si>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</si>
  <si>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</si>
  <si>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</si>
  <si>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</si>
  <si>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</si>
  <si>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</si>
  <si>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</si>
  <si>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</si>
  <si>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</si>
  <si>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</si>
  <si>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</si>
  <si>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</si>
  <si>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</si>
  <si>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</si>
  <si>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</si>
  <si>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</si>
  <si>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</si>
  <si>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</si>
  <si>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</si>
  <si>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</si>
  <si>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</si>
  <si>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</si>
  <si>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</si>
  <si>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</si>
  <si>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</si>
  <si>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</si>
  <si>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</si>
  <si>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</si>
  <si>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</si>
  <si>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</si>
  <si>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</si>
  <si>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</si>
  <si>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</si>
  <si>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</si>
  <si>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</si>
  <si>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</si>
  <si>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</si>
  <si>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</si>
  <si>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</si>
  <si>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</si>
  <si>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</si>
  <si>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</si>
  <si>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</si>
  <si>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</si>
  <si>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</si>
  <si>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</si>
  <si>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</si>
  <si>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</si>
  <si>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</si>
  <si>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</si>
  <si>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</si>
  <si>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</si>
  <si>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</si>
  <si>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</si>
  <si>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</si>
  <si>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</si>
  <si>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</si>
  <si>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</si>
  <si>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</si>
  <si>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</si>
  <si>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</si>
  <si>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</si>
  <si>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</si>
  <si>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</si>
  <si>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</si>
  <si>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</si>
  <si>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</si>
  <si>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</si>
  <si>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</si>
  <si>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</si>
  <si>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</si>
  <si>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</si>
  <si>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</si>
  <si>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</si>
  <si>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</si>
  <si>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</si>
  <si>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</si>
  <si>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</si>
  <si>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</si>
  <si>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</si>
  <si>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</si>
  <si>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</si>
  <si>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</si>
  <si>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</si>
  <si>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</si>
  <si>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</si>
  <si>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</si>
  <si>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</si>
  <si>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</si>
  <si>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</si>
  <si>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</si>
  <si>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</si>
  <si>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</si>
  <si>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</si>
  <si>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</si>
  <si>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</si>
  <si>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</si>
  <si>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</si>
  <si>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</si>
  <si>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</si>
  <si>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</si>
  <si>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</si>
  <si>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</si>
  <si>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</si>
  <si>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</si>
  <si>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</si>
  <si>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</si>
  <si>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</si>
  <si>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</si>
  <si>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</si>
  <si>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</si>
  <si>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</si>
  <si>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</si>
  <si>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</si>
  <si>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</si>
  <si>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</si>
  <si>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</si>
  <si>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</si>
  <si>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</si>
  <si>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</si>
  <si>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</si>
  <si>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</si>
  <si>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</si>
  <si>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</si>
  <si>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</si>
  <si>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</si>
  <si>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</si>
  <si>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</si>
  <si>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</si>
  <si>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</si>
  <si>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</si>
  <si>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</si>
  <si>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</si>
  <si>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</si>
  <si>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</si>
  <si>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</si>
  <si>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</si>
  <si>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</si>
  <si>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</si>
  <si>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</si>
  <si>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</si>
  <si>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</si>
  <si>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</si>
  <si>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</si>
  <si>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</si>
  <si>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</si>
  <si>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</si>
  <si>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</si>
  <si>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</si>
  <si>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</si>
  <si>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</si>
  <si>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</si>
  <si>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</si>
  <si>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</si>
  <si>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</si>
  <si>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</si>
  <si>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</si>
  <si>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</si>
  <si>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</si>
  <si>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</si>
  <si>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</si>
  <si>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</si>
  <si>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</si>
  <si>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</si>
  <si>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</si>
  <si>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</si>
  <si>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</si>
  <si>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</si>
  <si>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</si>
  <si>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</si>
  <si>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</si>
  <si>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</si>
  <si>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</si>
  <si>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</si>
  <si>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</si>
  <si>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</si>
  <si>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</si>
  <si>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</si>
  <si>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</si>
  <si>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</si>
  <si>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</si>
  <si>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</si>
  <si>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</si>
  <si>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</si>
  <si>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</si>
  <si>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</si>
  <si>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</si>
  <si>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</si>
  <si>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</si>
  <si>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</si>
  <si>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</si>
  <si>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</si>
  <si>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</si>
  <si>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</si>
  <si>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</si>
  <si>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</si>
  <si>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</si>
  <si>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</si>
  <si>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</si>
  <si>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</si>
  <si>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</si>
  <si>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</si>
  <si>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</si>
  <si>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</si>
  <si>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</si>
  <si>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</si>
  <si>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</si>
  <si>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</si>
  <si>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</si>
  <si>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</si>
  <si>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</si>
  <si>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</si>
  <si>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</si>
  <si>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</si>
  <si>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</si>
  <si>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</si>
  <si>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</si>
  <si>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</si>
  <si>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</si>
  <si>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</si>
  <si>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</si>
  <si>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</si>
  <si>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</si>
  <si>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</si>
  <si>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</si>
  <si>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</si>
  <si>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</si>
  <si>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</si>
  <si>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</si>
  <si>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</si>
  <si>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</si>
  <si>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</si>
  <si>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</si>
  <si>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</si>
  <si>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</si>
  <si>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</si>
  <si>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</si>
  <si>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</si>
  <si>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</si>
  <si>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</si>
  <si>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</si>
  <si>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</si>
  <si>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</si>
  <si>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</si>
  <si>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</si>
  <si>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</si>
  <si>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</si>
  <si>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</si>
  <si>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</si>
  <si>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</si>
  <si>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</si>
  <si>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</si>
  <si>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</si>
  <si>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</si>
  <si>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</si>
  <si>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</si>
  <si>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</si>
  <si>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</si>
  <si>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</si>
  <si>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</si>
  <si>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</si>
  <si>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</si>
  <si>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</si>
  <si>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</si>
  <si>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</si>
  <si>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</si>
  <si>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</si>
  <si>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</si>
  <si>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</si>
  <si>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</si>
  <si>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</si>
  <si>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</si>
  <si>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</si>
  <si>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</si>
  <si>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</si>
  <si>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</si>
  <si>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</si>
  <si>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</si>
  <si>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</si>
  <si>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</si>
  <si>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</si>
  <si>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</si>
  <si>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</si>
  <si>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</si>
  <si>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</si>
  <si>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</si>
  <si>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</si>
  <si>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</si>
  <si>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</si>
  <si>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</si>
  <si>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</si>
  <si>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</si>
  <si>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</si>
  <si>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</si>
  <si>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</si>
  <si>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</si>
  <si>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</si>
  <si>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</si>
  <si>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</si>
  <si>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</si>
  <si>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</si>
  <si>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</si>
  <si>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</si>
  <si>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</si>
  <si>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</si>
  <si>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</si>
  <si>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</si>
  <si>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</si>
  <si>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</si>
  <si>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</si>
  <si>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</si>
  <si>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</si>
  <si>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</si>
  <si>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</si>
  <si>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</si>
  <si>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</si>
  <si>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</si>
  <si>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</si>
  <si>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</si>
  <si>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</si>
  <si>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</si>
  <si>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</si>
  <si>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</si>
  <si>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</si>
  <si>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</si>
  <si>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</si>
  <si>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</si>
  <si>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</si>
  <si>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</si>
  <si>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</si>
  <si>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</si>
  <si>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</si>
  <si>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</si>
  <si>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</si>
  <si>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</si>
  <si>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</si>
  <si>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</si>
  <si>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</si>
  <si>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</si>
  <si>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</si>
  <si>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</si>
  <si>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</si>
  <si>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</si>
  <si>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</si>
  <si>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</si>
  <si>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</si>
  <si>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</si>
  <si>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</si>
  <si>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</si>
  <si>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</si>
  <si>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</si>
  <si>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</si>
  <si>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</si>
  <si>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</si>
  <si>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</si>
  <si>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</si>
  <si>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</si>
  <si>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</si>
  <si>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</si>
  <si>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</si>
  <si>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</si>
  <si>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</si>
  <si>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</si>
  <si>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</si>
  <si>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</si>
  <si>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</si>
  <si>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</si>
  <si>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</si>
  <si>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</si>
  <si>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</si>
  <si>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</si>
  <si>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</si>
  <si>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</si>
  <si>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</si>
  <si>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</si>
  <si>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</si>
  <si>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</si>
  <si>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</si>
  <si>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</si>
  <si>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</si>
  <si>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</si>
  <si>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</si>
  <si>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</si>
  <si>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</si>
  <si>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</si>
  <si>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</si>
  <si>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</si>
  <si>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</si>
  <si>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</si>
  <si>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</si>
  <si>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</si>
  <si>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</si>
  <si>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</si>
  <si>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</si>
  <si>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</si>
  <si>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</si>
  <si>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</si>
  <si>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</si>
  <si>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</si>
  <si>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</si>
  <si>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</si>
  <si>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</si>
  <si>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</si>
  <si>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</si>
  <si>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</si>
  <si>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</si>
  <si>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</si>
  <si>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</si>
  <si>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</si>
  <si>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</si>
  <si>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</si>
  <si>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</si>
  <si>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</si>
  <si>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</si>
  <si>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</si>
  <si>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</si>
  <si>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</si>
  <si>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</si>
  <si>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</si>
  <si>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</si>
  <si>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</si>
  <si>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</si>
  <si>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</si>
  <si>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</si>
  <si>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</si>
  <si>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</si>
  <si>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</si>
  <si>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</si>
  <si>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</si>
  <si>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</si>
  <si>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</si>
  <si>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</si>
  <si>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</si>
  <si>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</si>
  <si>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</si>
  <si>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</si>
  <si>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</si>
  <si>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</si>
  <si>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</si>
  <si>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</si>
  <si>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</si>
  <si>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</si>
  <si>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</si>
  <si>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</si>
  <si>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</si>
  <si>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</si>
  <si>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</si>
  <si>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</si>
  <si>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</si>
  <si>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</si>
  <si>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</si>
  <si>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</si>
  <si>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</si>
  <si>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</si>
  <si>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</si>
  <si>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</si>
  <si>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</si>
  <si>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</si>
  <si>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</si>
  <si>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</si>
  <si>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</si>
  <si>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</si>
  <si>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</si>
  <si>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</si>
  <si>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</si>
  <si>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</si>
  <si>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</si>
  <si>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</si>
  <si>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</si>
  <si>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</si>
  <si>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</si>
  <si>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</si>
  <si>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</si>
  <si>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</si>
  <si>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</si>
  <si>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</si>
  <si>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</si>
  <si>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</si>
  <si>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</si>
  <si>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</si>
  <si>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</si>
  <si>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</si>
  <si>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</si>
  <si>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</si>
  <si>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</si>
  <si>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</si>
  <si>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</si>
  <si>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</si>
  <si>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</si>
  <si>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</si>
  <si>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</si>
  <si>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</si>
  <si>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</si>
  <si>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</si>
  <si>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</si>
  <si>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</si>
  <si>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</si>
  <si>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</si>
  <si>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</si>
  <si>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</si>
  <si>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</si>
  <si>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</si>
  <si>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</si>
  <si>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</si>
  <si>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</si>
  <si>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</si>
  <si>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</si>
  <si>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</si>
  <si>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</si>
  <si>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</si>
  <si>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</si>
  <si>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</si>
  <si>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</si>
  <si>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</si>
  <si>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</si>
  <si>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</si>
  <si>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</si>
  <si>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</si>
  <si>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</si>
  <si>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</si>
  <si>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</si>
  <si>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</si>
  <si>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</si>
  <si>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</si>
  <si>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</si>
  <si>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</si>
  <si>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</si>
  <si>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</si>
  <si>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</si>
  <si>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</si>
  <si>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</si>
  <si>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</si>
  <si>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</si>
  <si>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</si>
  <si>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</si>
  <si>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</si>
  <si>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</si>
  <si>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</si>
  <si>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</si>
  <si>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</si>
  <si>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</si>
  <si>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</si>
  <si>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</si>
  <si>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</si>
  <si>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</si>
  <si>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</si>
  <si>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</si>
  <si>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</si>
  <si>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</si>
  <si>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</si>
  <si>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</si>
  <si>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</si>
  <si>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</si>
  <si>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</si>
  <si>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</si>
  <si>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</si>
  <si>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</si>
  <si>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</si>
  <si>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</si>
  <si>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</si>
  <si>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</si>
  <si>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</si>
  <si>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</si>
  <si>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</si>
  <si>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</si>
  <si>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</si>
  <si>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</si>
  <si>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</si>
  <si>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</si>
  <si>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</si>
  <si>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</si>
  <si>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</si>
  <si>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</si>
  <si>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</si>
  <si>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</si>
  <si>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</si>
  <si>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</si>
  <si>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</si>
  <si>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</si>
  <si>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</si>
  <si>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</si>
  <si>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</si>
  <si>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</si>
  <si>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</si>
  <si>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</si>
  <si>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</si>
  <si>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</si>
  <si>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</si>
  <si>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</si>
  <si>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</si>
  <si>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</si>
  <si>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</si>
  <si>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</si>
  <si>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</si>
  <si>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</si>
  <si>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</si>
  <si>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</si>
  <si>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</si>
  <si>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</si>
  <si>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</si>
  <si>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</si>
  <si>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</si>
  <si>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</si>
  <si>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</si>
  <si>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</si>
  <si>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</si>
  <si>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</si>
  <si>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</si>
  <si>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</si>
  <si>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</si>
  <si>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</si>
  <si>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</si>
  <si>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</si>
  <si>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</si>
  <si>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</si>
  <si>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</si>
  <si>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</si>
  <si>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</si>
  <si>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</si>
  <si>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</si>
  <si>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</si>
  <si>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</si>
  <si>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</si>
  <si>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</si>
  <si>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</si>
  <si>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</si>
  <si>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</si>
  <si>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</si>
  <si>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</si>
  <si>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</si>
  <si>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</si>
  <si>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</si>
  <si>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</si>
  <si>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</si>
  <si>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</si>
  <si>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</si>
  <si>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</si>
  <si>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</si>
  <si>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</si>
  <si>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</si>
  <si>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</si>
  <si>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</si>
  <si>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</si>
  <si>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</si>
  <si>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</si>
  <si>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</si>
  <si>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</si>
  <si>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</si>
  <si>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</si>
  <si>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</si>
  <si>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</si>
  <si>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</si>
  <si>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</si>
  <si>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</si>
  <si>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</si>
  <si>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</si>
  <si>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</si>
  <si>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</si>
  <si>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</si>
  <si>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</si>
  <si>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</si>
  <si>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</si>
  <si>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</si>
  <si>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</si>
  <si>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</si>
  <si>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</si>
  <si>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25.09.2020 14:25:05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</si>
  <si>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</si>
  <si>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</si>
  <si>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</si>
  <si>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</si>
  <si>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</si>
  <si>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</si>
  <si>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</si>
  <si>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</si>
  <si>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20.11.2020 14:39:03</t>
  </si>
  <si>
    <t>24.12.2020 15:41:10</t>
  </si>
  <si>
    <t>Дмитриева Ольга Борисовна</t>
  </si>
  <si>
    <t>chiefecon@agro-mrkt.ru</t>
  </si>
  <si>
    <t>25.01.2021 13:07:50</t>
  </si>
  <si>
    <t>АО "Шахтинский завод Гидропривод"</t>
  </si>
  <si>
    <t>Дата последнего обновления реестра организаций: 25.01.2021 13:08:11</t>
  </si>
  <si>
    <t>26.01.2021 13:44:34</t>
  </si>
  <si>
    <t>16.0</t>
  </si>
  <si>
    <t>Windows (64-bit) NT 6.01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</si>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</sst>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8" t="str">
        <f>"Код шаблона: " &amp; GetCode()</f>
        <v>Код шаблона: 46EP.STX</v>
      </c>
      <c r="C2" s="288"/>
      <c r="D2" s="288"/>
      <c r="E2" s="288"/>
      <c r="F2" s="288"/>
      <c r="G2" s="28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9" t="str">
        <f>"Версия " &amp; GetVersion()</f>
        <v>Версия 1.0</v>
      </c>
      <c r="C3" s="28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90" t="s">
        <v>431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92" t="s">
        <v>252</v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137"/>
      <c r="Z7" s="134"/>
    </row>
    <row r="8" spans="1:29" ht="15" hidden="1" customHeight="1">
      <c r="A8" s="38"/>
      <c r="B8" s="134"/>
      <c r="C8" s="135"/>
      <c r="D8" s="136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137"/>
      <c r="Z8" s="134"/>
    </row>
    <row r="9" spans="1:29" ht="15" hidden="1" customHeight="1">
      <c r="A9" s="38"/>
      <c r="B9" s="134"/>
      <c r="C9" s="135"/>
      <c r="D9" s="136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137"/>
      <c r="Z9" s="134"/>
    </row>
    <row r="10" spans="1:29" ht="10.5" hidden="1" customHeight="1">
      <c r="A10" s="38"/>
      <c r="B10" s="134"/>
      <c r="C10" s="135"/>
      <c r="D10" s="136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137"/>
      <c r="Z10" s="134"/>
    </row>
    <row r="11" spans="1:29" ht="27" hidden="1" customHeight="1">
      <c r="A11" s="38"/>
      <c r="B11" s="134"/>
      <c r="C11" s="135"/>
      <c r="D11" s="136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137"/>
      <c r="Z11" s="134"/>
    </row>
    <row r="12" spans="1:29" ht="12" hidden="1" customHeight="1">
      <c r="A12" s="38"/>
      <c r="B12" s="134"/>
      <c r="C12" s="135"/>
      <c r="D12" s="136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137"/>
      <c r="Z12" s="134"/>
    </row>
    <row r="13" spans="1:29" ht="38.25" hidden="1" customHeight="1">
      <c r="A13" s="38"/>
      <c r="B13" s="134"/>
      <c r="C13" s="135"/>
      <c r="D13" s="136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138"/>
      <c r="Z13" s="134"/>
    </row>
    <row r="14" spans="1:29" ht="15" hidden="1" customHeight="1">
      <c r="A14" s="38"/>
      <c r="B14" s="134"/>
      <c r="C14" s="135"/>
      <c r="D14" s="136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137"/>
      <c r="Z14" s="134"/>
    </row>
    <row r="15" spans="1:29" ht="15" hidden="1">
      <c r="A15" s="38"/>
      <c r="B15" s="134"/>
      <c r="C15" s="135"/>
      <c r="D15" s="136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137"/>
      <c r="Z15" s="134"/>
    </row>
    <row r="16" spans="1:29" ht="15" hidden="1">
      <c r="A16" s="38"/>
      <c r="B16" s="134"/>
      <c r="C16" s="135"/>
      <c r="D16" s="136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137"/>
      <c r="Z16" s="134"/>
    </row>
    <row r="17" spans="1:26" ht="15" hidden="1" customHeight="1">
      <c r="A17" s="38"/>
      <c r="B17" s="134"/>
      <c r="C17" s="135"/>
      <c r="D17" s="136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137"/>
      <c r="Z17" s="134"/>
    </row>
    <row r="18" spans="1:26" ht="15" hidden="1">
      <c r="A18" s="38"/>
      <c r="B18" s="134"/>
      <c r="C18" s="135"/>
      <c r="D18" s="136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137"/>
      <c r="Z18" s="134"/>
    </row>
    <row r="19" spans="1:26" ht="59.25" hidden="1" customHeight="1">
      <c r="A19" s="38"/>
      <c r="B19" s="134"/>
      <c r="C19" s="135"/>
      <c r="D19" s="139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4" t="s">
        <v>167</v>
      </c>
      <c r="G21" s="295"/>
      <c r="H21" s="295"/>
      <c r="I21" s="295"/>
      <c r="J21" s="295"/>
      <c r="K21" s="295"/>
      <c r="L21" s="295"/>
      <c r="M21" s="295"/>
      <c r="N21" s="39"/>
      <c r="O21" s="141" t="s">
        <v>166</v>
      </c>
      <c r="P21" s="296" t="s">
        <v>180</v>
      </c>
      <c r="Q21" s="297"/>
      <c r="R21" s="297"/>
      <c r="S21" s="297"/>
      <c r="T21" s="297"/>
      <c r="U21" s="297"/>
      <c r="V21" s="297"/>
      <c r="W21" s="297"/>
      <c r="X21" s="29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4" t="s">
        <v>168</v>
      </c>
      <c r="G22" s="295"/>
      <c r="H22" s="295"/>
      <c r="I22" s="295"/>
      <c r="J22" s="295"/>
      <c r="K22" s="295"/>
      <c r="L22" s="295"/>
      <c r="M22" s="295"/>
      <c r="N22" s="39"/>
      <c r="O22" s="142" t="s">
        <v>166</v>
      </c>
      <c r="P22" s="296" t="s">
        <v>169</v>
      </c>
      <c r="Q22" s="297"/>
      <c r="R22" s="297"/>
      <c r="S22" s="297"/>
      <c r="T22" s="297"/>
      <c r="U22" s="297"/>
      <c r="V22" s="297"/>
      <c r="W22" s="297"/>
      <c r="X22" s="29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9" t="s">
        <v>429</v>
      </c>
      <c r="G23" s="300"/>
      <c r="H23" s="300"/>
      <c r="I23" s="300"/>
      <c r="J23" s="300"/>
      <c r="K23" s="300"/>
      <c r="L23" s="300"/>
      <c r="M23" s="300"/>
      <c r="N23" s="30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8" t="s">
        <v>253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137"/>
      <c r="Z35" s="134"/>
    </row>
    <row r="36" spans="1:26" ht="38.25" hidden="1" customHeight="1">
      <c r="A36" s="38"/>
      <c r="B36" s="134"/>
      <c r="C36" s="135"/>
      <c r="D36" s="136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137"/>
      <c r="Z36" s="134"/>
    </row>
    <row r="37" spans="1:26" ht="9.75" hidden="1" customHeight="1">
      <c r="A37" s="38"/>
      <c r="B37" s="134"/>
      <c r="C37" s="135"/>
      <c r="D37" s="136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137"/>
      <c r="Z37" s="134"/>
    </row>
    <row r="38" spans="1:26" ht="51" hidden="1" customHeight="1">
      <c r="A38" s="38"/>
      <c r="B38" s="134"/>
      <c r="C38" s="135"/>
      <c r="D38" s="136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137"/>
      <c r="Z38" s="134"/>
    </row>
    <row r="39" spans="1:26" ht="15" hidden="1" customHeight="1">
      <c r="A39" s="38"/>
      <c r="B39" s="134"/>
      <c r="C39" s="135"/>
      <c r="D39" s="136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137"/>
      <c r="Z39" s="134"/>
    </row>
    <row r="40" spans="1:26" ht="12" hidden="1" customHeight="1">
      <c r="A40" s="38"/>
      <c r="B40" s="134"/>
      <c r="C40" s="135"/>
      <c r="D40" s="136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93" t="s">
        <v>170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137"/>
      <c r="Z46" s="134"/>
    </row>
    <row r="47" spans="1:26" ht="37.5" hidden="1" customHeight="1">
      <c r="A47" s="38"/>
      <c r="B47" s="134"/>
      <c r="C47" s="135"/>
      <c r="D47" s="136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137"/>
      <c r="Z47" s="134"/>
    </row>
    <row r="48" spans="1:26" ht="24" hidden="1" customHeight="1">
      <c r="A48" s="38"/>
      <c r="B48" s="134"/>
      <c r="C48" s="135"/>
      <c r="D48" s="136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137"/>
      <c r="Z48" s="134"/>
    </row>
    <row r="49" spans="1:26" ht="51" hidden="1" customHeight="1">
      <c r="A49" s="38"/>
      <c r="B49" s="134"/>
      <c r="C49" s="135"/>
      <c r="D49" s="136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137"/>
      <c r="Z49" s="134"/>
    </row>
    <row r="50" spans="1:26" ht="15" hidden="1">
      <c r="A50" s="38"/>
      <c r="B50" s="134"/>
      <c r="C50" s="135"/>
      <c r="D50" s="136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137"/>
      <c r="Z50" s="134"/>
    </row>
    <row r="51" spans="1:26" ht="15" hidden="1">
      <c r="A51" s="38"/>
      <c r="B51" s="134"/>
      <c r="C51" s="135"/>
      <c r="D51" s="136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137"/>
      <c r="Z51" s="134"/>
    </row>
    <row r="52" spans="1:26" ht="15" hidden="1">
      <c r="A52" s="38"/>
      <c r="B52" s="134"/>
      <c r="C52" s="135"/>
      <c r="D52" s="136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137"/>
      <c r="Z52" s="134"/>
    </row>
    <row r="53" spans="1:26" ht="15" hidden="1">
      <c r="A53" s="38"/>
      <c r="B53" s="134"/>
      <c r="C53" s="135"/>
      <c r="D53" s="136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137"/>
      <c r="Z53" s="134"/>
    </row>
    <row r="54" spans="1:26" ht="15" hidden="1">
      <c r="A54" s="38"/>
      <c r="B54" s="134"/>
      <c r="C54" s="135"/>
      <c r="D54" s="136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137"/>
      <c r="Z54" s="134"/>
    </row>
    <row r="55" spans="1:26" ht="15" hidden="1">
      <c r="A55" s="38"/>
      <c r="B55" s="134"/>
      <c r="C55" s="135"/>
      <c r="D55" s="136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137"/>
      <c r="Z55" s="134"/>
    </row>
    <row r="56" spans="1:26" ht="25.5" hidden="1" customHeight="1">
      <c r="A56" s="38"/>
      <c r="B56" s="134"/>
      <c r="C56" s="135"/>
      <c r="D56" s="139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137"/>
      <c r="Z56" s="134"/>
    </row>
    <row r="57" spans="1:26" ht="15" hidden="1">
      <c r="A57" s="38"/>
      <c r="B57" s="134"/>
      <c r="C57" s="135"/>
      <c r="D57" s="139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301" t="s">
        <v>224</v>
      </c>
      <c r="F59" s="301"/>
      <c r="G59" s="301"/>
      <c r="H59" s="301"/>
      <c r="I59" s="301"/>
      <c r="J59" s="301"/>
      <c r="K59" s="287" t="s">
        <v>221</v>
      </c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137"/>
      <c r="Z59" s="134"/>
    </row>
    <row r="60" spans="1:26" ht="15" hidden="1" customHeight="1">
      <c r="A60" s="38"/>
      <c r="B60" s="134"/>
      <c r="C60" s="135"/>
      <c r="D60" s="136"/>
      <c r="E60" s="284" t="s">
        <v>146</v>
      </c>
      <c r="F60" s="284"/>
      <c r="G60" s="284"/>
      <c r="H60" s="284"/>
      <c r="I60" s="284"/>
      <c r="J60" s="284"/>
      <c r="K60" s="287" t="s">
        <v>223</v>
      </c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302" t="s">
        <v>154</v>
      </c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137"/>
      <c r="Z71" s="134"/>
    </row>
    <row r="72" spans="1:26" ht="7.5" customHeight="1">
      <c r="A72" s="38"/>
      <c r="B72" s="134"/>
      <c r="C72" s="135"/>
      <c r="D72" s="136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137"/>
      <c r="Z72" s="134"/>
    </row>
    <row r="73" spans="1:26" ht="15">
      <c r="A73" s="38"/>
      <c r="B73" s="134"/>
      <c r="C73" s="135"/>
      <c r="D73" s="136"/>
      <c r="E73" s="303" t="s">
        <v>255</v>
      </c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137"/>
      <c r="Z73" s="134"/>
    </row>
    <row r="74" spans="1:26" ht="15">
      <c r="A74" s="38"/>
      <c r="B74" s="134"/>
      <c r="C74" s="135"/>
      <c r="D74" s="136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137"/>
      <c r="Z74" s="134"/>
    </row>
    <row r="75" spans="1:26" ht="4.5" customHeight="1">
      <c r="A75" s="38"/>
      <c r="B75" s="134"/>
      <c r="C75" s="135"/>
      <c r="D75" s="136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5" t="s">
        <v>257</v>
      </c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5" t="s">
        <v>259</v>
      </c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9"/>
      <c r="F86" s="279"/>
      <c r="G86" s="27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4" t="s">
        <v>222</v>
      </c>
      <c r="F87" s="284"/>
      <c r="G87" s="284"/>
      <c r="H87" s="284"/>
      <c r="I87" s="284"/>
      <c r="J87" s="284"/>
      <c r="K87" s="287" t="s">
        <v>230</v>
      </c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137"/>
      <c r="Z87" s="134"/>
    </row>
    <row r="88" spans="1:26" ht="15" hidden="1" customHeight="1">
      <c r="A88" s="38"/>
      <c r="B88" s="134"/>
      <c r="C88" s="135"/>
      <c r="D88" s="136"/>
      <c r="E88" s="281"/>
      <c r="F88" s="281"/>
      <c r="G88" s="281"/>
      <c r="H88" s="281"/>
      <c r="I88" s="281"/>
      <c r="J88" s="281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137"/>
      <c r="Z88" s="134"/>
    </row>
    <row r="89" spans="1:26" ht="15" hidden="1" customHeight="1">
      <c r="A89" s="38"/>
      <c r="B89" s="134"/>
      <c r="C89" s="135"/>
      <c r="D89" s="136"/>
      <c r="E89" s="304" t="s">
        <v>231</v>
      </c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137"/>
      <c r="Z89" s="134"/>
    </row>
    <row r="90" spans="1:26" ht="15" hidden="1">
      <c r="A90" s="38"/>
      <c r="B90" s="134"/>
      <c r="C90" s="135"/>
      <c r="D90" s="136"/>
      <c r="E90" s="284" t="s">
        <v>232</v>
      </c>
      <c r="F90" s="284"/>
      <c r="G90" s="284"/>
      <c r="H90" s="284"/>
      <c r="I90" s="284"/>
      <c r="J90" s="284"/>
      <c r="K90" s="285" t="s">
        <v>238</v>
      </c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137"/>
      <c r="Z90" s="134"/>
    </row>
    <row r="91" spans="1:26" ht="15" hidden="1">
      <c r="A91" s="38"/>
      <c r="B91" s="134"/>
      <c r="C91" s="135"/>
      <c r="D91" s="136"/>
      <c r="E91" s="284" t="s">
        <v>233</v>
      </c>
      <c r="F91" s="284"/>
      <c r="G91" s="284"/>
      <c r="H91" s="284"/>
      <c r="I91" s="284"/>
      <c r="J91" s="284"/>
      <c r="K91" s="286" t="s">
        <v>239</v>
      </c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4" t="s">
        <v>232</v>
      </c>
      <c r="F93" s="284"/>
      <c r="G93" s="284"/>
      <c r="H93" s="284"/>
      <c r="I93" s="284"/>
      <c r="J93" s="284"/>
      <c r="K93" s="285" t="s">
        <v>415</v>
      </c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137"/>
      <c r="Z93" s="134"/>
    </row>
    <row r="94" spans="1:26" ht="15" hidden="1">
      <c r="A94" s="38"/>
      <c r="B94" s="134"/>
      <c r="C94" s="135"/>
      <c r="D94" s="136"/>
      <c r="E94" s="284" t="s">
        <v>233</v>
      </c>
      <c r="F94" s="284"/>
      <c r="G94" s="284"/>
      <c r="H94" s="284"/>
      <c r="I94" s="284"/>
      <c r="J94" s="284"/>
      <c r="K94" s="286" t="s">
        <v>416</v>
      </c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83" t="s">
        <v>171</v>
      </c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8" t="s">
        <v>172</v>
      </c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8" t="s">
        <v>174</v>
      </c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ORfiYovzq7XABXnrTtYToVyKVv8JAM9wXPrR04XoRijzgtTuxiZx2O7H+H+9v5J1s+2mGnKTdmg08khluZ5CWA==" saltValue="I70rnzZW0M2SIFmyQmnQsw==" spinCount="100000" sheet="1" objects="1" scenarios="1" formatColumns="0" formatRows="0" autoFilter="0"/>
  <dataConsolidate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1958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1959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1959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1943</v>
      </c>
      <c r="Q4" s="1" t="s">
        <v>1560</v>
      </c>
      <c r="R4" s="1" t="s">
        <v>1561</v>
      </c>
      <c r="S4" s="1" t="s">
        <v>1959</v>
      </c>
    </row>
    <row r="5" spans="1:19">
      <c r="A5" s="1">
        <v>4</v>
      </c>
      <c r="B5" s="1" t="s">
        <v>1558</v>
      </c>
      <c r="C5" s="1" t="s">
        <v>76</v>
      </c>
      <c r="H5" s="1" t="s">
        <v>1925</v>
      </c>
      <c r="I5" s="1" t="s">
        <v>1926</v>
      </c>
      <c r="J5" s="1" t="s">
        <v>1927</v>
      </c>
      <c r="K5" s="1" t="s">
        <v>1944</v>
      </c>
      <c r="Q5" s="1" t="s">
        <v>1567</v>
      </c>
      <c r="R5" s="1" t="s">
        <v>1568</v>
      </c>
      <c r="S5" s="1" t="s">
        <v>1959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1959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1959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1959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1959</v>
      </c>
    </row>
    <row r="10" spans="1:19">
      <c r="A10" s="1">
        <v>9</v>
      </c>
      <c r="B10" s="1" t="s">
        <v>1558</v>
      </c>
      <c r="C10" s="1" t="s">
        <v>76</v>
      </c>
      <c r="H10" s="1" t="s">
        <v>1639</v>
      </c>
      <c r="I10" s="1" t="s">
        <v>2013</v>
      </c>
      <c r="J10" s="1" t="s">
        <v>1640</v>
      </c>
      <c r="K10" s="1" t="s">
        <v>1641</v>
      </c>
      <c r="Q10" s="1" t="s">
        <v>1560</v>
      </c>
      <c r="R10" s="1" t="s">
        <v>1561</v>
      </c>
      <c r="S10" s="1" t="s">
        <v>1959</v>
      </c>
    </row>
    <row r="11" spans="1:19">
      <c r="A11" s="1">
        <v>10</v>
      </c>
      <c r="B11" s="1" t="s">
        <v>1558</v>
      </c>
      <c r="C11" s="1" t="s">
        <v>76</v>
      </c>
      <c r="H11" s="1" t="s">
        <v>2000</v>
      </c>
      <c r="I11" s="1" t="s">
        <v>2001</v>
      </c>
      <c r="J11" s="1" t="s">
        <v>2002</v>
      </c>
      <c r="K11" s="1" t="s">
        <v>1565</v>
      </c>
      <c r="Q11" s="1" t="s">
        <v>1567</v>
      </c>
      <c r="R11" s="1" t="s">
        <v>1568</v>
      </c>
      <c r="S11" s="1" t="s">
        <v>1959</v>
      </c>
    </row>
    <row r="12" spans="1:19">
      <c r="A12" s="1">
        <v>11</v>
      </c>
      <c r="B12" s="1" t="s">
        <v>1558</v>
      </c>
      <c r="C12" s="1" t="s">
        <v>76</v>
      </c>
      <c r="H12" s="1" t="s">
        <v>1597</v>
      </c>
      <c r="I12" s="1" t="s">
        <v>1598</v>
      </c>
      <c r="J12" s="1" t="s">
        <v>1599</v>
      </c>
      <c r="K12" s="1" t="s">
        <v>1600</v>
      </c>
      <c r="Q12" s="1" t="s">
        <v>1560</v>
      </c>
      <c r="R12" s="1" t="s">
        <v>1561</v>
      </c>
      <c r="S12" s="1" t="s">
        <v>1959</v>
      </c>
    </row>
    <row r="13" spans="1:19">
      <c r="A13" s="1">
        <v>12</v>
      </c>
      <c r="B13" s="1" t="s">
        <v>1558</v>
      </c>
      <c r="C13" s="1" t="s">
        <v>76</v>
      </c>
      <c r="H13" s="1" t="s">
        <v>1601</v>
      </c>
      <c r="I13" s="1" t="s">
        <v>1602</v>
      </c>
      <c r="J13" s="1" t="s">
        <v>1603</v>
      </c>
      <c r="K13" s="1" t="s">
        <v>1586</v>
      </c>
      <c r="L13" s="1" t="s">
        <v>1604</v>
      </c>
      <c r="Q13" s="1" t="s">
        <v>1567</v>
      </c>
      <c r="R13" s="1" t="s">
        <v>1568</v>
      </c>
      <c r="S13" s="1" t="s">
        <v>1959</v>
      </c>
    </row>
    <row r="14" spans="1:19">
      <c r="A14" s="1">
        <v>13</v>
      </c>
      <c r="B14" s="1" t="s">
        <v>1558</v>
      </c>
      <c r="C14" s="1" t="s">
        <v>76</v>
      </c>
      <c r="H14" s="1" t="s">
        <v>1605</v>
      </c>
      <c r="I14" s="1" t="s">
        <v>1606</v>
      </c>
      <c r="J14" s="1" t="s">
        <v>1607</v>
      </c>
      <c r="K14" s="1" t="s">
        <v>1608</v>
      </c>
      <c r="Q14" s="1" t="s">
        <v>1560</v>
      </c>
      <c r="R14" s="1" t="s">
        <v>1561</v>
      </c>
      <c r="S14" s="1" t="s">
        <v>1959</v>
      </c>
    </row>
    <row r="15" spans="1:19">
      <c r="A15" s="1">
        <v>14</v>
      </c>
      <c r="B15" s="1" t="s">
        <v>1558</v>
      </c>
      <c r="C15" s="1" t="s">
        <v>76</v>
      </c>
      <c r="H15" s="1" t="s">
        <v>1611</v>
      </c>
      <c r="I15" s="1" t="s">
        <v>1612</v>
      </c>
      <c r="J15" s="1" t="s">
        <v>1613</v>
      </c>
      <c r="K15" s="1" t="s">
        <v>1614</v>
      </c>
      <c r="L15" s="1" t="s">
        <v>1615</v>
      </c>
      <c r="Q15" s="1" t="s">
        <v>1560</v>
      </c>
      <c r="R15" s="1" t="s">
        <v>1561</v>
      </c>
      <c r="S15" s="1" t="s">
        <v>1959</v>
      </c>
    </row>
    <row r="16" spans="1:19">
      <c r="A16" s="1">
        <v>15</v>
      </c>
      <c r="B16" s="1" t="s">
        <v>1558</v>
      </c>
      <c r="C16" s="1" t="s">
        <v>76</v>
      </c>
      <c r="H16" s="1" t="s">
        <v>1616</v>
      </c>
      <c r="I16" s="1" t="s">
        <v>1617</v>
      </c>
      <c r="J16" s="1" t="s">
        <v>1618</v>
      </c>
      <c r="K16" s="1" t="s">
        <v>1619</v>
      </c>
      <c r="Q16" s="1" t="s">
        <v>1560</v>
      </c>
      <c r="R16" s="1" t="s">
        <v>1561</v>
      </c>
      <c r="S16" s="1" t="s">
        <v>1959</v>
      </c>
    </row>
    <row r="17" spans="1:19">
      <c r="A17" s="1">
        <v>16</v>
      </c>
      <c r="B17" s="1" t="s">
        <v>1558</v>
      </c>
      <c r="C17" s="1" t="s">
        <v>76</v>
      </c>
      <c r="H17" s="1" t="s">
        <v>1620</v>
      </c>
      <c r="I17" s="1" t="s">
        <v>1621</v>
      </c>
      <c r="J17" s="1" t="s">
        <v>1622</v>
      </c>
      <c r="K17" s="1" t="s">
        <v>1623</v>
      </c>
      <c r="Q17" s="1" t="s">
        <v>1560</v>
      </c>
      <c r="R17" s="1" t="s">
        <v>1561</v>
      </c>
      <c r="S17" s="1" t="s">
        <v>1959</v>
      </c>
    </row>
    <row r="18" spans="1:19">
      <c r="A18" s="1">
        <v>17</v>
      </c>
      <c r="B18" s="1" t="s">
        <v>1558</v>
      </c>
      <c r="C18" s="1" t="s">
        <v>76</v>
      </c>
      <c r="H18" s="1" t="s">
        <v>1624</v>
      </c>
      <c r="I18" s="1" t="s">
        <v>1625</v>
      </c>
      <c r="J18" s="1" t="s">
        <v>1626</v>
      </c>
      <c r="K18" s="1" t="s">
        <v>1582</v>
      </c>
      <c r="Q18" s="1" t="s">
        <v>1560</v>
      </c>
      <c r="R18" s="1" t="s">
        <v>1561</v>
      </c>
      <c r="S18" s="1" t="s">
        <v>1959</v>
      </c>
    </row>
    <row r="19" spans="1:19">
      <c r="A19" s="1">
        <v>18</v>
      </c>
      <c r="B19" s="1" t="s">
        <v>1558</v>
      </c>
      <c r="C19" s="1" t="s">
        <v>76</v>
      </c>
      <c r="H19" s="1" t="s">
        <v>1627</v>
      </c>
      <c r="I19" s="1" t="s">
        <v>1628</v>
      </c>
      <c r="J19" s="1" t="s">
        <v>1629</v>
      </c>
      <c r="K19" s="1" t="s">
        <v>1630</v>
      </c>
      <c r="Q19" s="1" t="s">
        <v>1567</v>
      </c>
      <c r="R19" s="1" t="s">
        <v>1568</v>
      </c>
      <c r="S19" s="1" t="s">
        <v>1959</v>
      </c>
    </row>
    <row r="20" spans="1:19">
      <c r="A20" s="1">
        <v>19</v>
      </c>
      <c r="B20" s="1" t="s">
        <v>1558</v>
      </c>
      <c r="C20" s="1" t="s">
        <v>76</v>
      </c>
      <c r="H20" s="1" t="s">
        <v>1631</v>
      </c>
      <c r="I20" s="1" t="s">
        <v>1632</v>
      </c>
      <c r="J20" s="1" t="s">
        <v>1633</v>
      </c>
      <c r="K20" s="1" t="s">
        <v>1634</v>
      </c>
      <c r="Q20" s="1" t="s">
        <v>1560</v>
      </c>
      <c r="R20" s="1" t="s">
        <v>1561</v>
      </c>
      <c r="S20" s="1" t="s">
        <v>1959</v>
      </c>
    </row>
    <row r="21" spans="1:19">
      <c r="A21" s="1">
        <v>20</v>
      </c>
      <c r="B21" s="1" t="s">
        <v>1558</v>
      </c>
      <c r="C21" s="1" t="s">
        <v>76</v>
      </c>
      <c r="H21" s="1" t="s">
        <v>1635</v>
      </c>
      <c r="I21" s="1" t="s">
        <v>1636</v>
      </c>
      <c r="J21" s="1" t="s">
        <v>1637</v>
      </c>
      <c r="K21" s="1" t="s">
        <v>1638</v>
      </c>
      <c r="Q21" s="1" t="s">
        <v>1560</v>
      </c>
      <c r="R21" s="1" t="s">
        <v>1561</v>
      </c>
      <c r="S21" s="1" t="s">
        <v>1959</v>
      </c>
    </row>
    <row r="22" spans="1:19">
      <c r="A22" s="1">
        <v>21</v>
      </c>
      <c r="B22" s="1" t="s">
        <v>1558</v>
      </c>
      <c r="C22" s="1" t="s">
        <v>76</v>
      </c>
      <c r="H22" s="1" t="s">
        <v>1642</v>
      </c>
      <c r="I22" s="1" t="s">
        <v>1643</v>
      </c>
      <c r="J22" s="1" t="s">
        <v>1644</v>
      </c>
      <c r="K22" s="1" t="s">
        <v>1645</v>
      </c>
      <c r="Q22" s="1" t="s">
        <v>1646</v>
      </c>
      <c r="R22" s="1" t="s">
        <v>1647</v>
      </c>
      <c r="S22" s="1" t="s">
        <v>1959</v>
      </c>
    </row>
    <row r="23" spans="1:19">
      <c r="A23" s="1">
        <v>22</v>
      </c>
      <c r="B23" s="1" t="s">
        <v>1558</v>
      </c>
      <c r="C23" s="1" t="s">
        <v>76</v>
      </c>
      <c r="H23" s="1" t="s">
        <v>1648</v>
      </c>
      <c r="I23" s="1" t="s">
        <v>1649</v>
      </c>
      <c r="J23" s="1" t="s">
        <v>1650</v>
      </c>
      <c r="K23" s="1" t="s">
        <v>1651</v>
      </c>
      <c r="Q23" s="1" t="s">
        <v>1567</v>
      </c>
      <c r="R23" s="1" t="s">
        <v>1568</v>
      </c>
      <c r="S23" s="1" t="s">
        <v>1959</v>
      </c>
    </row>
    <row r="24" spans="1:19">
      <c r="A24" s="1">
        <v>23</v>
      </c>
      <c r="B24" s="1" t="s">
        <v>1558</v>
      </c>
      <c r="C24" s="1" t="s">
        <v>76</v>
      </c>
      <c r="H24" s="1" t="s">
        <v>1652</v>
      </c>
      <c r="I24" s="1" t="s">
        <v>1653</v>
      </c>
      <c r="J24" s="1" t="s">
        <v>1654</v>
      </c>
      <c r="K24" s="1" t="s">
        <v>1655</v>
      </c>
      <c r="Q24" s="1" t="s">
        <v>1567</v>
      </c>
      <c r="R24" s="1" t="s">
        <v>1568</v>
      </c>
      <c r="S24" s="1" t="s">
        <v>1959</v>
      </c>
    </row>
    <row r="25" spans="1:19">
      <c r="A25" s="1">
        <v>24</v>
      </c>
      <c r="B25" s="1" t="s">
        <v>1558</v>
      </c>
      <c r="C25" s="1" t="s">
        <v>76</v>
      </c>
      <c r="H25" s="1" t="s">
        <v>1656</v>
      </c>
      <c r="I25" s="1" t="s">
        <v>1657</v>
      </c>
      <c r="J25" s="1" t="s">
        <v>1658</v>
      </c>
      <c r="K25" s="1" t="s">
        <v>1609</v>
      </c>
      <c r="L25" s="1" t="s">
        <v>1659</v>
      </c>
      <c r="Q25" s="1" t="s">
        <v>1560</v>
      </c>
      <c r="R25" s="1" t="s">
        <v>1561</v>
      </c>
      <c r="S25" s="1" t="s">
        <v>1959</v>
      </c>
    </row>
    <row r="26" spans="1:19">
      <c r="A26" s="1">
        <v>25</v>
      </c>
      <c r="B26" s="1" t="s">
        <v>1558</v>
      </c>
      <c r="C26" s="1" t="s">
        <v>76</v>
      </c>
      <c r="H26" s="1" t="s">
        <v>1660</v>
      </c>
      <c r="I26" s="1" t="s">
        <v>1661</v>
      </c>
      <c r="J26" s="1" t="s">
        <v>1662</v>
      </c>
      <c r="K26" s="1" t="s">
        <v>1623</v>
      </c>
      <c r="Q26" s="1" t="s">
        <v>1560</v>
      </c>
      <c r="R26" s="1" t="s">
        <v>1561</v>
      </c>
      <c r="S26" s="1" t="s">
        <v>1959</v>
      </c>
    </row>
    <row r="27" spans="1:19">
      <c r="A27" s="1">
        <v>26</v>
      </c>
      <c r="B27" s="1" t="s">
        <v>1558</v>
      </c>
      <c r="C27" s="1" t="s">
        <v>76</v>
      </c>
      <c r="H27" s="1" t="s">
        <v>1663</v>
      </c>
      <c r="I27" s="1" t="s">
        <v>1664</v>
      </c>
      <c r="J27" s="1" t="s">
        <v>1665</v>
      </c>
      <c r="K27" s="1" t="s">
        <v>1666</v>
      </c>
      <c r="Q27" s="1" t="s">
        <v>1560</v>
      </c>
      <c r="R27" s="1" t="s">
        <v>1561</v>
      </c>
      <c r="S27" s="1" t="s">
        <v>1959</v>
      </c>
    </row>
    <row r="28" spans="1:19">
      <c r="A28" s="1">
        <v>27</v>
      </c>
      <c r="B28" s="1" t="s">
        <v>1558</v>
      </c>
      <c r="C28" s="1" t="s">
        <v>76</v>
      </c>
      <c r="H28" s="1" t="s">
        <v>1667</v>
      </c>
      <c r="I28" s="1" t="s">
        <v>1668</v>
      </c>
      <c r="J28" s="1" t="s">
        <v>1669</v>
      </c>
      <c r="K28" s="1" t="s">
        <v>1619</v>
      </c>
      <c r="L28" s="1" t="s">
        <v>1670</v>
      </c>
      <c r="Q28" s="1" t="s">
        <v>1567</v>
      </c>
      <c r="R28" s="1" t="s">
        <v>1568</v>
      </c>
      <c r="S28" s="1" t="s">
        <v>1959</v>
      </c>
    </row>
    <row r="29" spans="1:19">
      <c r="A29" s="1">
        <v>28</v>
      </c>
      <c r="B29" s="1" t="s">
        <v>1558</v>
      </c>
      <c r="C29" s="1" t="s">
        <v>76</v>
      </c>
      <c r="H29" s="1" t="s">
        <v>1667</v>
      </c>
      <c r="I29" s="1" t="s">
        <v>1668</v>
      </c>
      <c r="J29" s="1" t="s">
        <v>1669</v>
      </c>
      <c r="K29" s="1" t="s">
        <v>1619</v>
      </c>
      <c r="L29" s="1" t="s">
        <v>1670</v>
      </c>
      <c r="Q29" s="1" t="s">
        <v>1573</v>
      </c>
      <c r="R29" s="1" t="s">
        <v>1574</v>
      </c>
      <c r="S29" s="1" t="s">
        <v>1959</v>
      </c>
    </row>
    <row r="30" spans="1:19">
      <c r="A30" s="1">
        <v>29</v>
      </c>
      <c r="B30" s="1" t="s">
        <v>1558</v>
      </c>
      <c r="C30" s="1" t="s">
        <v>76</v>
      </c>
      <c r="H30" s="1" t="s">
        <v>1667</v>
      </c>
      <c r="I30" s="1" t="s">
        <v>1668</v>
      </c>
      <c r="J30" s="1" t="s">
        <v>1669</v>
      </c>
      <c r="K30" s="1" t="s">
        <v>1619</v>
      </c>
      <c r="L30" s="1" t="s">
        <v>1670</v>
      </c>
      <c r="Q30" s="1" t="s">
        <v>1671</v>
      </c>
      <c r="R30" s="1" t="s">
        <v>1672</v>
      </c>
      <c r="S30" s="1" t="s">
        <v>1959</v>
      </c>
    </row>
    <row r="31" spans="1:19">
      <c r="A31" s="1">
        <v>30</v>
      </c>
      <c r="B31" s="1" t="s">
        <v>1558</v>
      </c>
      <c r="C31" s="1" t="s">
        <v>76</v>
      </c>
      <c r="H31" s="1" t="s">
        <v>1951</v>
      </c>
      <c r="I31" s="1" t="s">
        <v>1952</v>
      </c>
      <c r="J31" s="1" t="s">
        <v>1953</v>
      </c>
      <c r="K31" s="1" t="s">
        <v>1804</v>
      </c>
      <c r="Q31" s="1" t="s">
        <v>1865</v>
      </c>
      <c r="R31" s="1" t="s">
        <v>1866</v>
      </c>
      <c r="S31" s="1" t="s">
        <v>1959</v>
      </c>
    </row>
    <row r="32" spans="1:19">
      <c r="A32" s="1">
        <v>31</v>
      </c>
      <c r="B32" s="1" t="s">
        <v>1558</v>
      </c>
      <c r="C32" s="1" t="s">
        <v>76</v>
      </c>
      <c r="H32" s="1" t="s">
        <v>1674</v>
      </c>
      <c r="I32" s="1" t="s">
        <v>1675</v>
      </c>
      <c r="J32" s="1" t="s">
        <v>1676</v>
      </c>
      <c r="K32" s="1" t="s">
        <v>1677</v>
      </c>
      <c r="Q32" s="1" t="s">
        <v>1567</v>
      </c>
      <c r="R32" s="1" t="s">
        <v>1568</v>
      </c>
      <c r="S32" s="1" t="s">
        <v>1959</v>
      </c>
    </row>
    <row r="33" spans="1:19">
      <c r="A33" s="1">
        <v>32</v>
      </c>
      <c r="B33" s="1" t="s">
        <v>1558</v>
      </c>
      <c r="C33" s="1" t="s">
        <v>76</v>
      </c>
      <c r="H33" s="1" t="s">
        <v>1678</v>
      </c>
      <c r="I33" s="1" t="s">
        <v>1679</v>
      </c>
      <c r="J33" s="1" t="s">
        <v>1680</v>
      </c>
      <c r="K33" s="1" t="s">
        <v>1681</v>
      </c>
      <c r="Q33" s="1" t="s">
        <v>1560</v>
      </c>
      <c r="R33" s="1" t="s">
        <v>1561</v>
      </c>
      <c r="S33" s="1" t="s">
        <v>1959</v>
      </c>
    </row>
    <row r="34" spans="1:19">
      <c r="A34" s="1">
        <v>33</v>
      </c>
      <c r="B34" s="1" t="s">
        <v>1558</v>
      </c>
      <c r="C34" s="1" t="s">
        <v>76</v>
      </c>
      <c r="H34" s="1" t="s">
        <v>1682</v>
      </c>
      <c r="I34" s="1" t="s">
        <v>1683</v>
      </c>
      <c r="J34" s="1" t="s">
        <v>1684</v>
      </c>
      <c r="K34" s="1" t="s">
        <v>1681</v>
      </c>
      <c r="Q34" s="1" t="s">
        <v>1567</v>
      </c>
      <c r="R34" s="1" t="s">
        <v>1568</v>
      </c>
      <c r="S34" s="1" t="s">
        <v>1959</v>
      </c>
    </row>
    <row r="35" spans="1:19">
      <c r="A35" s="1">
        <v>34</v>
      </c>
      <c r="B35" s="1" t="s">
        <v>1558</v>
      </c>
      <c r="C35" s="1" t="s">
        <v>76</v>
      </c>
      <c r="H35" s="1" t="s">
        <v>1685</v>
      </c>
      <c r="I35" s="1" t="s">
        <v>1686</v>
      </c>
      <c r="J35" s="1" t="s">
        <v>1687</v>
      </c>
      <c r="K35" s="1" t="s">
        <v>1688</v>
      </c>
      <c r="Q35" s="1" t="s">
        <v>1560</v>
      </c>
      <c r="R35" s="1" t="s">
        <v>1561</v>
      </c>
      <c r="S35" s="1" t="s">
        <v>1959</v>
      </c>
    </row>
    <row r="36" spans="1:19">
      <c r="A36" s="1">
        <v>35</v>
      </c>
      <c r="B36" s="1" t="s">
        <v>1558</v>
      </c>
      <c r="C36" s="1" t="s">
        <v>76</v>
      </c>
      <c r="H36" s="1" t="s">
        <v>1689</v>
      </c>
      <c r="I36" s="1" t="s">
        <v>1690</v>
      </c>
      <c r="J36" s="1" t="s">
        <v>1691</v>
      </c>
      <c r="K36" s="1" t="s">
        <v>1614</v>
      </c>
      <c r="L36" s="1" t="s">
        <v>1692</v>
      </c>
      <c r="Q36" s="1" t="s">
        <v>1560</v>
      </c>
      <c r="R36" s="1" t="s">
        <v>1561</v>
      </c>
      <c r="S36" s="1" t="s">
        <v>1959</v>
      </c>
    </row>
    <row r="37" spans="1:19">
      <c r="A37" s="1">
        <v>36</v>
      </c>
      <c r="B37" s="1" t="s">
        <v>1558</v>
      </c>
      <c r="C37" s="1" t="s">
        <v>76</v>
      </c>
      <c r="H37" s="1" t="s">
        <v>1693</v>
      </c>
      <c r="I37" s="1" t="s">
        <v>1694</v>
      </c>
      <c r="J37" s="1" t="s">
        <v>1695</v>
      </c>
      <c r="K37" s="1" t="s">
        <v>1578</v>
      </c>
      <c r="L37" s="1" t="s">
        <v>1696</v>
      </c>
      <c r="Q37" s="1" t="s">
        <v>1560</v>
      </c>
      <c r="R37" s="1" t="s">
        <v>1561</v>
      </c>
      <c r="S37" s="1" t="s">
        <v>1959</v>
      </c>
    </row>
    <row r="38" spans="1:19">
      <c r="A38" s="1">
        <v>37</v>
      </c>
      <c r="B38" s="1" t="s">
        <v>1558</v>
      </c>
      <c r="C38" s="1" t="s">
        <v>76</v>
      </c>
      <c r="H38" s="1" t="s">
        <v>1697</v>
      </c>
      <c r="I38" s="1" t="s">
        <v>1698</v>
      </c>
      <c r="J38" s="1" t="s">
        <v>1699</v>
      </c>
      <c r="K38" s="1" t="s">
        <v>1572</v>
      </c>
      <c r="Q38" s="1" t="s">
        <v>1567</v>
      </c>
      <c r="R38" s="1" t="s">
        <v>1568</v>
      </c>
      <c r="S38" s="1" t="s">
        <v>1959</v>
      </c>
    </row>
    <row r="39" spans="1:19">
      <c r="A39" s="1">
        <v>38</v>
      </c>
      <c r="B39" s="1" t="s">
        <v>1558</v>
      </c>
      <c r="C39" s="1" t="s">
        <v>76</v>
      </c>
      <c r="H39" s="1" t="s">
        <v>1700</v>
      </c>
      <c r="I39" s="1" t="s">
        <v>1701</v>
      </c>
      <c r="J39" s="1" t="s">
        <v>1702</v>
      </c>
      <c r="K39" s="1" t="s">
        <v>1614</v>
      </c>
      <c r="Q39" s="1" t="s">
        <v>1560</v>
      </c>
      <c r="R39" s="1" t="s">
        <v>1561</v>
      </c>
      <c r="S39" s="1" t="s">
        <v>1959</v>
      </c>
    </row>
    <row r="40" spans="1:19">
      <c r="A40" s="1">
        <v>39</v>
      </c>
      <c r="B40" s="1" t="s">
        <v>1558</v>
      </c>
      <c r="C40" s="1" t="s">
        <v>76</v>
      </c>
      <c r="H40" s="1" t="s">
        <v>2003</v>
      </c>
      <c r="I40" s="1" t="s">
        <v>2004</v>
      </c>
      <c r="J40" s="1" t="s">
        <v>2005</v>
      </c>
      <c r="K40" s="1" t="s">
        <v>2006</v>
      </c>
      <c r="L40" s="1" t="s">
        <v>2007</v>
      </c>
      <c r="Q40" s="1" t="s">
        <v>1567</v>
      </c>
      <c r="R40" s="1" t="s">
        <v>1568</v>
      </c>
      <c r="S40" s="1" t="s">
        <v>1959</v>
      </c>
    </row>
    <row r="41" spans="1:19">
      <c r="A41" s="1">
        <v>40</v>
      </c>
      <c r="B41" s="1" t="s">
        <v>1558</v>
      </c>
      <c r="C41" s="1" t="s">
        <v>76</v>
      </c>
      <c r="H41" s="1" t="s">
        <v>1703</v>
      </c>
      <c r="I41" s="1" t="s">
        <v>1704</v>
      </c>
      <c r="J41" s="1" t="s">
        <v>1705</v>
      </c>
      <c r="K41" s="1" t="s">
        <v>1706</v>
      </c>
      <c r="L41" s="1" t="s">
        <v>1707</v>
      </c>
      <c r="Q41" s="1" t="s">
        <v>1567</v>
      </c>
      <c r="R41" s="1" t="s">
        <v>1568</v>
      </c>
      <c r="S41" s="1" t="s">
        <v>1959</v>
      </c>
    </row>
    <row r="42" spans="1:19">
      <c r="A42" s="1">
        <v>41</v>
      </c>
      <c r="B42" s="1" t="s">
        <v>1558</v>
      </c>
      <c r="C42" s="1" t="s">
        <v>76</v>
      </c>
      <c r="H42" s="1" t="s">
        <v>1976</v>
      </c>
      <c r="I42" s="1" t="s">
        <v>1977</v>
      </c>
      <c r="J42" s="1" t="s">
        <v>1978</v>
      </c>
      <c r="K42" s="1" t="s">
        <v>1979</v>
      </c>
      <c r="Q42" s="1" t="s">
        <v>1567</v>
      </c>
      <c r="R42" s="1" t="s">
        <v>1568</v>
      </c>
      <c r="S42" s="1" t="s">
        <v>1959</v>
      </c>
    </row>
    <row r="43" spans="1:19">
      <c r="A43" s="1">
        <v>42</v>
      </c>
      <c r="B43" s="1" t="s">
        <v>1558</v>
      </c>
      <c r="C43" s="1" t="s">
        <v>76</v>
      </c>
      <c r="H43" s="1" t="s">
        <v>1708</v>
      </c>
      <c r="I43" s="1" t="s">
        <v>1709</v>
      </c>
      <c r="J43" s="1" t="s">
        <v>1710</v>
      </c>
      <c r="K43" s="1" t="s">
        <v>1711</v>
      </c>
      <c r="L43" s="1" t="s">
        <v>1712</v>
      </c>
      <c r="Q43" s="1" t="s">
        <v>1560</v>
      </c>
      <c r="R43" s="1" t="s">
        <v>1561</v>
      </c>
      <c r="S43" s="1" t="s">
        <v>1959</v>
      </c>
    </row>
    <row r="44" spans="1:19">
      <c r="A44" s="1">
        <v>43</v>
      </c>
      <c r="B44" s="1" t="s">
        <v>1558</v>
      </c>
      <c r="C44" s="1" t="s">
        <v>76</v>
      </c>
      <c r="H44" s="1" t="s">
        <v>1980</v>
      </c>
      <c r="I44" s="1" t="s">
        <v>1709</v>
      </c>
      <c r="J44" s="1" t="s">
        <v>1981</v>
      </c>
      <c r="K44" s="1" t="s">
        <v>1713</v>
      </c>
      <c r="Q44" s="1" t="s">
        <v>1567</v>
      </c>
      <c r="R44" s="1" t="s">
        <v>1568</v>
      </c>
      <c r="S44" s="1" t="s">
        <v>1959</v>
      </c>
    </row>
    <row r="45" spans="1:19">
      <c r="A45" s="1">
        <v>44</v>
      </c>
      <c r="B45" s="1" t="s">
        <v>1558</v>
      </c>
      <c r="C45" s="1" t="s">
        <v>76</v>
      </c>
      <c r="H45" s="1" t="s">
        <v>1715</v>
      </c>
      <c r="I45" s="1" t="s">
        <v>1716</v>
      </c>
      <c r="J45" s="1" t="s">
        <v>1717</v>
      </c>
      <c r="K45" s="1" t="s">
        <v>1559</v>
      </c>
      <c r="Q45" s="1" t="s">
        <v>1718</v>
      </c>
      <c r="R45" s="1" t="s">
        <v>1719</v>
      </c>
      <c r="S45" s="1" t="s">
        <v>1959</v>
      </c>
    </row>
    <row r="46" spans="1:19">
      <c r="A46" s="1">
        <v>45</v>
      </c>
      <c r="B46" s="1" t="s">
        <v>1558</v>
      </c>
      <c r="C46" s="1" t="s">
        <v>76</v>
      </c>
      <c r="H46" s="1" t="s">
        <v>1720</v>
      </c>
      <c r="I46" s="1" t="s">
        <v>1721</v>
      </c>
      <c r="J46" s="1" t="s">
        <v>1722</v>
      </c>
      <c r="K46" s="1" t="s">
        <v>1559</v>
      </c>
      <c r="Q46" s="1" t="s">
        <v>1646</v>
      </c>
      <c r="R46" s="1" t="s">
        <v>1647</v>
      </c>
      <c r="S46" s="1" t="s">
        <v>1959</v>
      </c>
    </row>
    <row r="47" spans="1:19">
      <c r="A47" s="1">
        <v>46</v>
      </c>
      <c r="B47" s="1" t="s">
        <v>1558</v>
      </c>
      <c r="C47" s="1" t="s">
        <v>76</v>
      </c>
      <c r="H47" s="1" t="s">
        <v>1723</v>
      </c>
      <c r="I47" s="1" t="s">
        <v>1724</v>
      </c>
      <c r="J47" s="1" t="s">
        <v>1725</v>
      </c>
      <c r="K47" s="1" t="s">
        <v>1610</v>
      </c>
      <c r="Q47" s="1" t="s">
        <v>1567</v>
      </c>
      <c r="R47" s="1" t="s">
        <v>1568</v>
      </c>
      <c r="S47" s="1" t="s">
        <v>1959</v>
      </c>
    </row>
    <row r="48" spans="1:19">
      <c r="A48" s="1">
        <v>47</v>
      </c>
      <c r="B48" s="1" t="s">
        <v>1558</v>
      </c>
      <c r="C48" s="1" t="s">
        <v>76</v>
      </c>
      <c r="H48" s="1" t="s">
        <v>1726</v>
      </c>
      <c r="I48" s="1" t="s">
        <v>1727</v>
      </c>
      <c r="J48" s="1" t="s">
        <v>1728</v>
      </c>
      <c r="K48" s="1" t="s">
        <v>1677</v>
      </c>
      <c r="Q48" s="1" t="s">
        <v>1567</v>
      </c>
      <c r="R48" s="1" t="s">
        <v>1568</v>
      </c>
      <c r="S48" s="1" t="s">
        <v>1959</v>
      </c>
    </row>
    <row r="49" spans="1:19">
      <c r="A49" s="1">
        <v>48</v>
      </c>
      <c r="B49" s="1" t="s">
        <v>1558</v>
      </c>
      <c r="C49" s="1" t="s">
        <v>76</v>
      </c>
      <c r="H49" s="1" t="s">
        <v>1995</v>
      </c>
      <c r="I49" s="1" t="s">
        <v>1996</v>
      </c>
      <c r="J49" s="1" t="s">
        <v>1997</v>
      </c>
      <c r="K49" s="1" t="s">
        <v>1800</v>
      </c>
      <c r="Q49" s="1" t="s">
        <v>1560</v>
      </c>
      <c r="R49" s="1" t="s">
        <v>1561</v>
      </c>
      <c r="S49" s="1" t="s">
        <v>1959</v>
      </c>
    </row>
    <row r="50" spans="1:19">
      <c r="A50" s="1">
        <v>49</v>
      </c>
      <c r="B50" s="1" t="s">
        <v>1558</v>
      </c>
      <c r="C50" s="1" t="s">
        <v>76</v>
      </c>
      <c r="H50" s="1" t="s">
        <v>1729</v>
      </c>
      <c r="I50" s="1" t="s">
        <v>1730</v>
      </c>
      <c r="J50" s="1" t="s">
        <v>1731</v>
      </c>
      <c r="K50" s="1" t="s">
        <v>1732</v>
      </c>
      <c r="Q50" s="1" t="s">
        <v>1560</v>
      </c>
      <c r="R50" s="1" t="s">
        <v>1561</v>
      </c>
      <c r="S50" s="1" t="s">
        <v>1959</v>
      </c>
    </row>
    <row r="51" spans="1:19">
      <c r="A51" s="1">
        <v>50</v>
      </c>
      <c r="B51" s="1" t="s">
        <v>1558</v>
      </c>
      <c r="C51" s="1" t="s">
        <v>76</v>
      </c>
      <c r="H51" s="1" t="s">
        <v>1733</v>
      </c>
      <c r="I51" s="1" t="s">
        <v>1734</v>
      </c>
      <c r="J51" s="1" t="s">
        <v>1735</v>
      </c>
      <c r="K51" s="1" t="s">
        <v>1736</v>
      </c>
      <c r="Q51" s="1" t="s">
        <v>1567</v>
      </c>
      <c r="R51" s="1" t="s">
        <v>1568</v>
      </c>
      <c r="S51" s="1" t="s">
        <v>1959</v>
      </c>
    </row>
    <row r="52" spans="1:19">
      <c r="A52" s="1">
        <v>51</v>
      </c>
      <c r="B52" s="1" t="s">
        <v>1558</v>
      </c>
      <c r="C52" s="1" t="s">
        <v>76</v>
      </c>
      <c r="H52" s="1" t="s">
        <v>1737</v>
      </c>
      <c r="I52" s="1" t="s">
        <v>1738</v>
      </c>
      <c r="J52" s="1" t="s">
        <v>1739</v>
      </c>
      <c r="K52" s="1" t="s">
        <v>1740</v>
      </c>
      <c r="Q52" s="1" t="s">
        <v>1560</v>
      </c>
      <c r="R52" s="1" t="s">
        <v>1561</v>
      </c>
      <c r="S52" s="1" t="s">
        <v>1959</v>
      </c>
    </row>
    <row r="53" spans="1:19">
      <c r="A53" s="1">
        <v>52</v>
      </c>
      <c r="B53" s="1" t="s">
        <v>1558</v>
      </c>
      <c r="C53" s="1" t="s">
        <v>76</v>
      </c>
      <c r="H53" s="1" t="s">
        <v>1741</v>
      </c>
      <c r="I53" s="1" t="s">
        <v>1742</v>
      </c>
      <c r="J53" s="1" t="s">
        <v>1743</v>
      </c>
      <c r="K53" s="1" t="s">
        <v>1623</v>
      </c>
      <c r="L53" s="1" t="s">
        <v>1744</v>
      </c>
      <c r="Q53" s="1" t="s">
        <v>1560</v>
      </c>
      <c r="R53" s="1" t="s">
        <v>1561</v>
      </c>
      <c r="S53" s="1" t="s">
        <v>1959</v>
      </c>
    </row>
    <row r="54" spans="1:19">
      <c r="A54" s="1">
        <v>53</v>
      </c>
      <c r="B54" s="1" t="s">
        <v>1558</v>
      </c>
      <c r="C54" s="1" t="s">
        <v>76</v>
      </c>
      <c r="H54" s="1" t="s">
        <v>1745</v>
      </c>
      <c r="I54" s="1" t="s">
        <v>1746</v>
      </c>
      <c r="J54" s="1" t="s">
        <v>1747</v>
      </c>
      <c r="K54" s="1" t="s">
        <v>1619</v>
      </c>
      <c r="L54" s="1" t="s">
        <v>1748</v>
      </c>
      <c r="Q54" s="1" t="s">
        <v>1560</v>
      </c>
      <c r="R54" s="1" t="s">
        <v>1561</v>
      </c>
      <c r="S54" s="1" t="s">
        <v>1959</v>
      </c>
    </row>
    <row r="55" spans="1:19">
      <c r="A55" s="1">
        <v>54</v>
      </c>
      <c r="B55" s="1" t="s">
        <v>1558</v>
      </c>
      <c r="C55" s="1" t="s">
        <v>76</v>
      </c>
      <c r="H55" s="1" t="s">
        <v>1749</v>
      </c>
      <c r="I55" s="1" t="s">
        <v>1750</v>
      </c>
      <c r="J55" s="1" t="s">
        <v>1751</v>
      </c>
      <c r="K55" s="1" t="s">
        <v>1752</v>
      </c>
      <c r="Q55" s="1" t="s">
        <v>1560</v>
      </c>
      <c r="R55" s="1" t="s">
        <v>1561</v>
      </c>
      <c r="S55" s="1" t="s">
        <v>1959</v>
      </c>
    </row>
    <row r="56" spans="1:19">
      <c r="A56" s="1">
        <v>55</v>
      </c>
      <c r="B56" s="1" t="s">
        <v>1558</v>
      </c>
      <c r="C56" s="1" t="s">
        <v>76</v>
      </c>
      <c r="H56" s="1" t="s">
        <v>1753</v>
      </c>
      <c r="I56" s="1" t="s">
        <v>1754</v>
      </c>
      <c r="J56" s="1" t="s">
        <v>1755</v>
      </c>
      <c r="K56" s="1" t="s">
        <v>1623</v>
      </c>
      <c r="Q56" s="1" t="s">
        <v>1560</v>
      </c>
      <c r="R56" s="1" t="s">
        <v>1561</v>
      </c>
      <c r="S56" s="1" t="s">
        <v>1959</v>
      </c>
    </row>
    <row r="57" spans="1:19">
      <c r="A57" s="1">
        <v>56</v>
      </c>
      <c r="B57" s="1" t="s">
        <v>1558</v>
      </c>
      <c r="C57" s="1" t="s">
        <v>76</v>
      </c>
      <c r="H57" s="1" t="s">
        <v>1756</v>
      </c>
      <c r="I57" s="1" t="s">
        <v>1757</v>
      </c>
      <c r="J57" s="1" t="s">
        <v>1758</v>
      </c>
      <c r="K57" s="1" t="s">
        <v>1933</v>
      </c>
      <c r="Q57" s="1" t="s">
        <v>1567</v>
      </c>
      <c r="R57" s="1" t="s">
        <v>1568</v>
      </c>
      <c r="S57" s="1" t="s">
        <v>1959</v>
      </c>
    </row>
    <row r="58" spans="1:19">
      <c r="A58" s="1">
        <v>57</v>
      </c>
      <c r="B58" s="1" t="s">
        <v>1558</v>
      </c>
      <c r="C58" s="1" t="s">
        <v>76</v>
      </c>
      <c r="H58" s="1" t="s">
        <v>1759</v>
      </c>
      <c r="I58" s="1" t="s">
        <v>1760</v>
      </c>
      <c r="J58" s="1" t="s">
        <v>1761</v>
      </c>
      <c r="K58" s="1" t="s">
        <v>1586</v>
      </c>
      <c r="L58" s="1" t="s">
        <v>1762</v>
      </c>
      <c r="Q58" s="1" t="s">
        <v>1567</v>
      </c>
      <c r="R58" s="1" t="s">
        <v>1568</v>
      </c>
      <c r="S58" s="1" t="s">
        <v>1959</v>
      </c>
    </row>
    <row r="59" spans="1:19">
      <c r="A59" s="1">
        <v>58</v>
      </c>
      <c r="B59" s="1" t="s">
        <v>1558</v>
      </c>
      <c r="C59" s="1" t="s">
        <v>76</v>
      </c>
      <c r="H59" s="1" t="s">
        <v>1763</v>
      </c>
      <c r="I59" s="1" t="s">
        <v>1764</v>
      </c>
      <c r="J59" s="1" t="s">
        <v>1765</v>
      </c>
      <c r="K59" s="1" t="s">
        <v>1623</v>
      </c>
      <c r="L59" s="1" t="s">
        <v>1766</v>
      </c>
      <c r="Q59" s="1" t="s">
        <v>1560</v>
      </c>
      <c r="R59" s="1" t="s">
        <v>1561</v>
      </c>
      <c r="S59" s="1" t="s">
        <v>1959</v>
      </c>
    </row>
    <row r="60" spans="1:19">
      <c r="A60" s="1">
        <v>59</v>
      </c>
      <c r="B60" s="1" t="s">
        <v>1558</v>
      </c>
      <c r="C60" s="1" t="s">
        <v>76</v>
      </c>
      <c r="H60" s="1" t="s">
        <v>1767</v>
      </c>
      <c r="I60" s="1" t="s">
        <v>1768</v>
      </c>
      <c r="J60" s="1" t="s">
        <v>1769</v>
      </c>
      <c r="K60" s="1" t="s">
        <v>1732</v>
      </c>
      <c r="Q60" s="1" t="s">
        <v>1560</v>
      </c>
      <c r="R60" s="1" t="s">
        <v>1561</v>
      </c>
      <c r="S60" s="1" t="s">
        <v>1959</v>
      </c>
    </row>
    <row r="61" spans="1:19">
      <c r="A61" s="1">
        <v>60</v>
      </c>
      <c r="B61" s="1" t="s">
        <v>1558</v>
      </c>
      <c r="C61" s="1" t="s">
        <v>76</v>
      </c>
      <c r="H61" s="1" t="s">
        <v>1770</v>
      </c>
      <c r="I61" s="1" t="s">
        <v>1771</v>
      </c>
      <c r="J61" s="1" t="s">
        <v>1772</v>
      </c>
      <c r="K61" s="1" t="s">
        <v>1582</v>
      </c>
      <c r="Q61" s="1" t="s">
        <v>1773</v>
      </c>
      <c r="R61" s="1" t="s">
        <v>1774</v>
      </c>
      <c r="S61" s="1" t="s">
        <v>1959</v>
      </c>
    </row>
    <row r="62" spans="1:19">
      <c r="A62" s="1">
        <v>61</v>
      </c>
      <c r="B62" s="1" t="s">
        <v>1558</v>
      </c>
      <c r="C62" s="1" t="s">
        <v>76</v>
      </c>
      <c r="H62" s="1" t="s">
        <v>1775</v>
      </c>
      <c r="I62" s="1" t="s">
        <v>1776</v>
      </c>
      <c r="J62" s="1" t="s">
        <v>1777</v>
      </c>
      <c r="K62" s="1" t="s">
        <v>1582</v>
      </c>
      <c r="Q62" s="1" t="s">
        <v>1567</v>
      </c>
      <c r="R62" s="1" t="s">
        <v>1568</v>
      </c>
      <c r="S62" s="1" t="s">
        <v>1959</v>
      </c>
    </row>
    <row r="63" spans="1:19">
      <c r="A63" s="1">
        <v>62</v>
      </c>
      <c r="B63" s="1" t="s">
        <v>1558</v>
      </c>
      <c r="C63" s="1" t="s">
        <v>76</v>
      </c>
      <c r="H63" s="1" t="s">
        <v>1778</v>
      </c>
      <c r="I63" s="1" t="s">
        <v>1779</v>
      </c>
      <c r="J63" s="1" t="s">
        <v>1780</v>
      </c>
      <c r="K63" s="1" t="s">
        <v>1781</v>
      </c>
      <c r="Q63" s="1" t="s">
        <v>1567</v>
      </c>
      <c r="R63" s="1" t="s">
        <v>1568</v>
      </c>
      <c r="S63" s="1" t="s">
        <v>1959</v>
      </c>
    </row>
    <row r="64" spans="1:19">
      <c r="A64" s="1">
        <v>63</v>
      </c>
      <c r="B64" s="1" t="s">
        <v>1558</v>
      </c>
      <c r="C64" s="1" t="s">
        <v>76</v>
      </c>
      <c r="H64" s="1" t="s">
        <v>1782</v>
      </c>
      <c r="I64" s="1" t="s">
        <v>1783</v>
      </c>
      <c r="J64" s="1" t="s">
        <v>1784</v>
      </c>
      <c r="K64" s="1" t="s">
        <v>1600</v>
      </c>
      <c r="Q64" s="1" t="s">
        <v>1567</v>
      </c>
      <c r="R64" s="1" t="s">
        <v>1568</v>
      </c>
      <c r="S64" s="1" t="s">
        <v>1959</v>
      </c>
    </row>
    <row r="65" spans="1:19">
      <c r="A65" s="1">
        <v>64</v>
      </c>
      <c r="B65" s="1" t="s">
        <v>1558</v>
      </c>
      <c r="C65" s="1" t="s">
        <v>76</v>
      </c>
      <c r="H65" s="1" t="s">
        <v>1982</v>
      </c>
      <c r="I65" s="1" t="s">
        <v>1983</v>
      </c>
      <c r="J65" s="1" t="s">
        <v>1984</v>
      </c>
      <c r="K65" s="1" t="s">
        <v>1804</v>
      </c>
      <c r="Q65" s="1" t="s">
        <v>1573</v>
      </c>
      <c r="R65" s="1" t="s">
        <v>1574</v>
      </c>
      <c r="S65" s="1" t="s">
        <v>1959</v>
      </c>
    </row>
    <row r="66" spans="1:19">
      <c r="A66" s="1">
        <v>65</v>
      </c>
      <c r="B66" s="1" t="s">
        <v>1558</v>
      </c>
      <c r="C66" s="1" t="s">
        <v>76</v>
      </c>
      <c r="H66" s="1" t="s">
        <v>1785</v>
      </c>
      <c r="I66" s="1" t="s">
        <v>1786</v>
      </c>
      <c r="J66" s="1" t="s">
        <v>1787</v>
      </c>
      <c r="K66" s="1" t="s">
        <v>1788</v>
      </c>
      <c r="L66" s="1" t="s">
        <v>1789</v>
      </c>
      <c r="Q66" s="1" t="s">
        <v>1567</v>
      </c>
      <c r="R66" s="1" t="s">
        <v>1568</v>
      </c>
      <c r="S66" s="1" t="s">
        <v>1959</v>
      </c>
    </row>
    <row r="67" spans="1:19">
      <c r="A67" s="1">
        <v>66</v>
      </c>
      <c r="B67" s="1" t="s">
        <v>1558</v>
      </c>
      <c r="C67" s="1" t="s">
        <v>76</v>
      </c>
      <c r="H67" s="1" t="s">
        <v>1790</v>
      </c>
      <c r="I67" s="1" t="s">
        <v>1791</v>
      </c>
      <c r="J67" s="1" t="s">
        <v>1792</v>
      </c>
      <c r="K67" s="1" t="s">
        <v>1641</v>
      </c>
      <c r="Q67" s="1" t="s">
        <v>1560</v>
      </c>
      <c r="R67" s="1" t="s">
        <v>1561</v>
      </c>
      <c r="S67" s="1" t="s">
        <v>1959</v>
      </c>
    </row>
    <row r="68" spans="1:19">
      <c r="A68" s="1">
        <v>67</v>
      </c>
      <c r="B68" s="1" t="s">
        <v>1558</v>
      </c>
      <c r="C68" s="1" t="s">
        <v>76</v>
      </c>
      <c r="H68" s="1" t="s">
        <v>1793</v>
      </c>
      <c r="I68" s="1" t="s">
        <v>1794</v>
      </c>
      <c r="J68" s="1" t="s">
        <v>1795</v>
      </c>
      <c r="K68" s="1" t="s">
        <v>1714</v>
      </c>
      <c r="L68" s="1" t="s">
        <v>1796</v>
      </c>
      <c r="Q68" s="1" t="s">
        <v>1567</v>
      </c>
      <c r="R68" s="1" t="s">
        <v>1568</v>
      </c>
      <c r="S68" s="1" t="s">
        <v>1959</v>
      </c>
    </row>
    <row r="69" spans="1:19">
      <c r="A69" s="1">
        <v>68</v>
      </c>
      <c r="B69" s="1" t="s">
        <v>1558</v>
      </c>
      <c r="C69" s="1" t="s">
        <v>76</v>
      </c>
      <c r="H69" s="1" t="s">
        <v>1985</v>
      </c>
      <c r="I69" s="1" t="s">
        <v>1986</v>
      </c>
      <c r="J69" s="1" t="s">
        <v>1987</v>
      </c>
      <c r="K69" s="1" t="s">
        <v>1804</v>
      </c>
      <c r="Q69" s="1" t="s">
        <v>1865</v>
      </c>
      <c r="R69" s="1" t="s">
        <v>1866</v>
      </c>
      <c r="S69" s="1" t="s">
        <v>1959</v>
      </c>
    </row>
    <row r="70" spans="1:19">
      <c r="A70" s="1">
        <v>69</v>
      </c>
      <c r="B70" s="1" t="s">
        <v>1558</v>
      </c>
      <c r="C70" s="1" t="s">
        <v>76</v>
      </c>
      <c r="H70" s="1" t="s">
        <v>1797</v>
      </c>
      <c r="I70" s="1" t="s">
        <v>1798</v>
      </c>
      <c r="J70" s="1" t="s">
        <v>1799</v>
      </c>
      <c r="K70" s="1" t="s">
        <v>1800</v>
      </c>
      <c r="Q70" s="1" t="s">
        <v>1560</v>
      </c>
      <c r="R70" s="1" t="s">
        <v>1561</v>
      </c>
      <c r="S70" s="1" t="s">
        <v>1959</v>
      </c>
    </row>
    <row r="71" spans="1:19">
      <c r="A71" s="1">
        <v>70</v>
      </c>
      <c r="B71" s="1" t="s">
        <v>1558</v>
      </c>
      <c r="C71" s="1" t="s">
        <v>76</v>
      </c>
      <c r="H71" s="1" t="s">
        <v>1801</v>
      </c>
      <c r="I71" s="1" t="s">
        <v>1802</v>
      </c>
      <c r="J71" s="1" t="s">
        <v>1803</v>
      </c>
      <c r="K71" s="1" t="s">
        <v>1804</v>
      </c>
      <c r="Q71" s="1" t="s">
        <v>1567</v>
      </c>
      <c r="R71" s="1" t="s">
        <v>1568</v>
      </c>
      <c r="S71" s="1" t="s">
        <v>1959</v>
      </c>
    </row>
    <row r="72" spans="1:19">
      <c r="A72" s="1">
        <v>71</v>
      </c>
      <c r="B72" s="1" t="s">
        <v>1558</v>
      </c>
      <c r="C72" s="1" t="s">
        <v>76</v>
      </c>
      <c r="H72" s="1" t="s">
        <v>1805</v>
      </c>
      <c r="I72" s="1" t="s">
        <v>1806</v>
      </c>
      <c r="J72" s="1" t="s">
        <v>1807</v>
      </c>
      <c r="K72" s="1" t="s">
        <v>1641</v>
      </c>
      <c r="Q72" s="1" t="s">
        <v>1646</v>
      </c>
      <c r="R72" s="1" t="s">
        <v>1647</v>
      </c>
      <c r="S72" s="1" t="s">
        <v>1959</v>
      </c>
    </row>
    <row r="73" spans="1:19">
      <c r="A73" s="1">
        <v>72</v>
      </c>
      <c r="B73" s="1" t="s">
        <v>1558</v>
      </c>
      <c r="C73" s="1" t="s">
        <v>76</v>
      </c>
      <c r="H73" s="1" t="s">
        <v>1808</v>
      </c>
      <c r="I73" s="1" t="s">
        <v>1809</v>
      </c>
      <c r="J73" s="1" t="s">
        <v>1810</v>
      </c>
      <c r="K73" s="1" t="s">
        <v>1608</v>
      </c>
      <c r="L73" s="1" t="s">
        <v>1811</v>
      </c>
      <c r="Q73" s="1" t="s">
        <v>1560</v>
      </c>
      <c r="R73" s="1" t="s">
        <v>1561</v>
      </c>
      <c r="S73" s="1" t="s">
        <v>1959</v>
      </c>
    </row>
    <row r="74" spans="1:19">
      <c r="A74" s="1">
        <v>73</v>
      </c>
      <c r="B74" s="1" t="s">
        <v>1558</v>
      </c>
      <c r="C74" s="1" t="s">
        <v>76</v>
      </c>
      <c r="H74" s="1" t="s">
        <v>1812</v>
      </c>
      <c r="I74" s="1" t="s">
        <v>1813</v>
      </c>
      <c r="J74" s="1" t="s">
        <v>1814</v>
      </c>
      <c r="K74" s="1" t="s">
        <v>1815</v>
      </c>
      <c r="L74" s="1" t="s">
        <v>1816</v>
      </c>
      <c r="Q74" s="1" t="s">
        <v>1567</v>
      </c>
      <c r="R74" s="1" t="s">
        <v>1568</v>
      </c>
      <c r="S74" s="1" t="s">
        <v>1959</v>
      </c>
    </row>
    <row r="75" spans="1:19">
      <c r="A75" s="1">
        <v>74</v>
      </c>
      <c r="B75" s="1" t="s">
        <v>1558</v>
      </c>
      <c r="C75" s="1" t="s">
        <v>76</v>
      </c>
      <c r="H75" s="1" t="s">
        <v>1817</v>
      </c>
      <c r="I75" s="1" t="s">
        <v>1818</v>
      </c>
      <c r="J75" s="1" t="s">
        <v>1819</v>
      </c>
      <c r="K75" s="1" t="s">
        <v>1619</v>
      </c>
      <c r="Q75" s="1" t="s">
        <v>1567</v>
      </c>
      <c r="R75" s="1" t="s">
        <v>1568</v>
      </c>
      <c r="S75" s="1" t="s">
        <v>1959</v>
      </c>
    </row>
    <row r="76" spans="1:19">
      <c r="A76" s="1">
        <v>75</v>
      </c>
      <c r="B76" s="1" t="s">
        <v>1558</v>
      </c>
      <c r="C76" s="1" t="s">
        <v>76</v>
      </c>
      <c r="H76" s="1" t="s">
        <v>1820</v>
      </c>
      <c r="I76" s="1" t="s">
        <v>1821</v>
      </c>
      <c r="J76" s="1" t="s">
        <v>1822</v>
      </c>
      <c r="K76" s="1" t="s">
        <v>1823</v>
      </c>
      <c r="Q76" s="1" t="s">
        <v>1567</v>
      </c>
      <c r="R76" s="1" t="s">
        <v>1568</v>
      </c>
      <c r="S76" s="1" t="s">
        <v>1959</v>
      </c>
    </row>
    <row r="77" spans="1:19">
      <c r="A77" s="1">
        <v>76</v>
      </c>
      <c r="B77" s="1" t="s">
        <v>1558</v>
      </c>
      <c r="C77" s="1" t="s">
        <v>76</v>
      </c>
      <c r="H77" s="1" t="s">
        <v>1824</v>
      </c>
      <c r="I77" s="1" t="s">
        <v>1825</v>
      </c>
      <c r="J77" s="1" t="s">
        <v>1826</v>
      </c>
      <c r="K77" s="1" t="s">
        <v>1572</v>
      </c>
      <c r="Q77" s="1" t="s">
        <v>1567</v>
      </c>
      <c r="R77" s="1" t="s">
        <v>1568</v>
      </c>
      <c r="S77" s="1" t="s">
        <v>1959</v>
      </c>
    </row>
    <row r="78" spans="1:19">
      <c r="A78" s="1">
        <v>77</v>
      </c>
      <c r="B78" s="1" t="s">
        <v>1558</v>
      </c>
      <c r="C78" s="1" t="s">
        <v>76</v>
      </c>
      <c r="H78" s="1" t="s">
        <v>1960</v>
      </c>
      <c r="I78" s="1" t="s">
        <v>1961</v>
      </c>
      <c r="J78" s="1" t="s">
        <v>1962</v>
      </c>
      <c r="K78" s="1" t="s">
        <v>1963</v>
      </c>
      <c r="Q78" s="1" t="s">
        <v>1567</v>
      </c>
      <c r="R78" s="1" t="s">
        <v>1568</v>
      </c>
      <c r="S78" s="1" t="s">
        <v>1959</v>
      </c>
    </row>
    <row r="79" spans="1:19">
      <c r="A79" s="1">
        <v>78</v>
      </c>
      <c r="B79" s="1" t="s">
        <v>1558</v>
      </c>
      <c r="C79" s="1" t="s">
        <v>76</v>
      </c>
      <c r="H79" s="1" t="s">
        <v>1827</v>
      </c>
      <c r="I79" s="1" t="s">
        <v>1828</v>
      </c>
      <c r="J79" s="1" t="s">
        <v>1829</v>
      </c>
      <c r="K79" s="1" t="s">
        <v>1830</v>
      </c>
      <c r="Q79" s="1" t="s">
        <v>1567</v>
      </c>
      <c r="R79" s="1" t="s">
        <v>1568</v>
      </c>
      <c r="S79" s="1" t="s">
        <v>1959</v>
      </c>
    </row>
    <row r="80" spans="1:19">
      <c r="A80" s="1">
        <v>79</v>
      </c>
      <c r="B80" s="1" t="s">
        <v>1558</v>
      </c>
      <c r="C80" s="1" t="s">
        <v>76</v>
      </c>
      <c r="H80" s="1" t="s">
        <v>1831</v>
      </c>
      <c r="I80" s="1" t="s">
        <v>1832</v>
      </c>
      <c r="J80" s="1" t="s">
        <v>1833</v>
      </c>
      <c r="K80" s="1" t="s">
        <v>1619</v>
      </c>
      <c r="L80" s="1" t="s">
        <v>1834</v>
      </c>
      <c r="Q80" s="1" t="s">
        <v>1560</v>
      </c>
      <c r="R80" s="1" t="s">
        <v>1561</v>
      </c>
      <c r="S80" s="1" t="s">
        <v>1959</v>
      </c>
    </row>
    <row r="81" spans="1:19">
      <c r="A81" s="1">
        <v>80</v>
      </c>
      <c r="B81" s="1" t="s">
        <v>1558</v>
      </c>
      <c r="C81" s="1" t="s">
        <v>76</v>
      </c>
      <c r="H81" s="1" t="s">
        <v>1835</v>
      </c>
      <c r="I81" s="1" t="s">
        <v>1832</v>
      </c>
      <c r="J81" s="1" t="s">
        <v>1836</v>
      </c>
      <c r="K81" s="1" t="s">
        <v>1740</v>
      </c>
      <c r="Q81" s="1" t="s">
        <v>1560</v>
      </c>
      <c r="R81" s="1" t="s">
        <v>1561</v>
      </c>
      <c r="S81" s="1" t="s">
        <v>1959</v>
      </c>
    </row>
    <row r="82" spans="1:19">
      <c r="A82" s="1">
        <v>81</v>
      </c>
      <c r="B82" s="1" t="s">
        <v>1558</v>
      </c>
      <c r="C82" s="1" t="s">
        <v>76</v>
      </c>
      <c r="H82" s="1" t="s">
        <v>1841</v>
      </c>
      <c r="I82" s="1" t="s">
        <v>1838</v>
      </c>
      <c r="J82" s="1" t="s">
        <v>1839</v>
      </c>
      <c r="K82" s="1" t="s">
        <v>1651</v>
      </c>
      <c r="Q82" s="1" t="s">
        <v>1567</v>
      </c>
      <c r="R82" s="1" t="s">
        <v>1568</v>
      </c>
      <c r="S82" s="1" t="s">
        <v>1959</v>
      </c>
    </row>
    <row r="83" spans="1:19">
      <c r="A83" s="1">
        <v>82</v>
      </c>
      <c r="B83" s="1" t="s">
        <v>1558</v>
      </c>
      <c r="C83" s="1" t="s">
        <v>76</v>
      </c>
      <c r="H83" s="1" t="s">
        <v>1837</v>
      </c>
      <c r="I83" s="1" t="s">
        <v>1838</v>
      </c>
      <c r="J83" s="1" t="s">
        <v>1839</v>
      </c>
      <c r="K83" s="1" t="s">
        <v>1840</v>
      </c>
      <c r="Q83" s="1" t="s">
        <v>1567</v>
      </c>
      <c r="R83" s="1" t="s">
        <v>1568</v>
      </c>
      <c r="S83" s="1" t="s">
        <v>1959</v>
      </c>
    </row>
    <row r="84" spans="1:19">
      <c r="A84" s="1">
        <v>83</v>
      </c>
      <c r="B84" s="1" t="s">
        <v>1558</v>
      </c>
      <c r="C84" s="1" t="s">
        <v>76</v>
      </c>
      <c r="H84" s="1" t="s">
        <v>1842</v>
      </c>
      <c r="I84" s="1" t="s">
        <v>1843</v>
      </c>
      <c r="J84" s="1" t="s">
        <v>1844</v>
      </c>
      <c r="K84" s="1" t="s">
        <v>1845</v>
      </c>
      <c r="Q84" s="1" t="s">
        <v>1560</v>
      </c>
      <c r="R84" s="1" t="s">
        <v>1561</v>
      </c>
      <c r="S84" s="1" t="s">
        <v>1959</v>
      </c>
    </row>
    <row r="85" spans="1:19">
      <c r="A85" s="1">
        <v>84</v>
      </c>
      <c r="B85" s="1" t="s">
        <v>1558</v>
      </c>
      <c r="C85" s="1" t="s">
        <v>76</v>
      </c>
      <c r="H85" s="1" t="s">
        <v>1846</v>
      </c>
      <c r="I85" s="1" t="s">
        <v>1847</v>
      </c>
      <c r="J85" s="1" t="s">
        <v>1848</v>
      </c>
      <c r="K85" s="1" t="s">
        <v>1641</v>
      </c>
      <c r="Q85" s="1" t="s">
        <v>1560</v>
      </c>
      <c r="R85" s="1" t="s">
        <v>1561</v>
      </c>
      <c r="S85" s="1" t="s">
        <v>1959</v>
      </c>
    </row>
    <row r="86" spans="1:19">
      <c r="A86" s="1">
        <v>85</v>
      </c>
      <c r="B86" s="1" t="s">
        <v>1558</v>
      </c>
      <c r="C86" s="1" t="s">
        <v>76</v>
      </c>
      <c r="H86" s="1" t="s">
        <v>1945</v>
      </c>
      <c r="I86" s="1" t="s">
        <v>1946</v>
      </c>
      <c r="J86" s="1" t="s">
        <v>1947</v>
      </c>
      <c r="K86" s="1" t="s">
        <v>1614</v>
      </c>
      <c r="L86" s="1" t="s">
        <v>1948</v>
      </c>
      <c r="Q86" s="1" t="s">
        <v>1560</v>
      </c>
      <c r="R86" s="1" t="s">
        <v>1561</v>
      </c>
      <c r="S86" s="1" t="s">
        <v>1959</v>
      </c>
    </row>
    <row r="87" spans="1:19">
      <c r="A87" s="1">
        <v>86</v>
      </c>
      <c r="B87" s="1" t="s">
        <v>1558</v>
      </c>
      <c r="C87" s="1" t="s">
        <v>76</v>
      </c>
      <c r="H87" s="1" t="s">
        <v>1934</v>
      </c>
      <c r="I87" s="1" t="s">
        <v>1935</v>
      </c>
      <c r="J87" s="1" t="s">
        <v>1936</v>
      </c>
      <c r="K87" s="1" t="s">
        <v>1578</v>
      </c>
      <c r="Q87" s="1" t="s">
        <v>1560</v>
      </c>
      <c r="R87" s="1" t="s">
        <v>1561</v>
      </c>
      <c r="S87" s="1" t="s">
        <v>1959</v>
      </c>
    </row>
    <row r="88" spans="1:19">
      <c r="A88" s="1">
        <v>87</v>
      </c>
      <c r="B88" s="1" t="s">
        <v>1558</v>
      </c>
      <c r="C88" s="1" t="s">
        <v>76</v>
      </c>
      <c r="H88" s="1" t="s">
        <v>1937</v>
      </c>
      <c r="I88" s="1" t="s">
        <v>1938</v>
      </c>
      <c r="J88" s="1" t="s">
        <v>1939</v>
      </c>
      <c r="K88" s="1" t="s">
        <v>1713</v>
      </c>
      <c r="Q88" s="1" t="s">
        <v>1560</v>
      </c>
      <c r="R88" s="1" t="s">
        <v>1561</v>
      </c>
      <c r="S88" s="1" t="s">
        <v>1959</v>
      </c>
    </row>
    <row r="89" spans="1:19">
      <c r="A89" s="1">
        <v>88</v>
      </c>
      <c r="B89" s="1" t="s">
        <v>1558</v>
      </c>
      <c r="C89" s="1" t="s">
        <v>76</v>
      </c>
      <c r="H89" s="1" t="s">
        <v>1849</v>
      </c>
      <c r="I89" s="1" t="s">
        <v>1850</v>
      </c>
      <c r="J89" s="1" t="s">
        <v>1851</v>
      </c>
      <c r="K89" s="1" t="s">
        <v>1740</v>
      </c>
      <c r="L89" s="1" t="s">
        <v>1852</v>
      </c>
      <c r="Q89" s="1" t="s">
        <v>1560</v>
      </c>
      <c r="R89" s="1" t="s">
        <v>1561</v>
      </c>
      <c r="S89" s="1" t="s">
        <v>1959</v>
      </c>
    </row>
    <row r="90" spans="1:19">
      <c r="A90" s="1">
        <v>89</v>
      </c>
      <c r="B90" s="1" t="s">
        <v>1558</v>
      </c>
      <c r="C90" s="1" t="s">
        <v>76</v>
      </c>
      <c r="H90" s="1" t="s">
        <v>1988</v>
      </c>
      <c r="I90" s="1" t="s">
        <v>1989</v>
      </c>
      <c r="J90" s="1" t="s">
        <v>1990</v>
      </c>
      <c r="K90" s="1" t="s">
        <v>1991</v>
      </c>
      <c r="Q90" s="1" t="s">
        <v>1573</v>
      </c>
      <c r="R90" s="1" t="s">
        <v>1574</v>
      </c>
      <c r="S90" s="1" t="s">
        <v>1959</v>
      </c>
    </row>
    <row r="91" spans="1:19">
      <c r="A91" s="1">
        <v>90</v>
      </c>
      <c r="B91" s="1" t="s">
        <v>1558</v>
      </c>
      <c r="C91" s="1" t="s">
        <v>76</v>
      </c>
      <c r="H91" s="1" t="s">
        <v>1853</v>
      </c>
      <c r="I91" s="1" t="s">
        <v>1854</v>
      </c>
      <c r="J91" s="1" t="s">
        <v>1855</v>
      </c>
      <c r="K91" s="1" t="s">
        <v>1856</v>
      </c>
      <c r="Q91" s="1" t="s">
        <v>1567</v>
      </c>
      <c r="R91" s="1" t="s">
        <v>1568</v>
      </c>
      <c r="S91" s="1" t="s">
        <v>1959</v>
      </c>
    </row>
    <row r="92" spans="1:19">
      <c r="A92" s="1">
        <v>91</v>
      </c>
      <c r="B92" s="1" t="s">
        <v>1558</v>
      </c>
      <c r="C92" s="1" t="s">
        <v>76</v>
      </c>
      <c r="H92" s="1" t="s">
        <v>1857</v>
      </c>
      <c r="I92" s="1" t="s">
        <v>1858</v>
      </c>
      <c r="J92" s="1" t="s">
        <v>1859</v>
      </c>
      <c r="K92" s="1" t="s">
        <v>1804</v>
      </c>
      <c r="Q92" s="1" t="s">
        <v>1573</v>
      </c>
      <c r="R92" s="1" t="s">
        <v>1574</v>
      </c>
      <c r="S92" s="1" t="s">
        <v>1959</v>
      </c>
    </row>
    <row r="93" spans="1:19">
      <c r="A93" s="1">
        <v>92</v>
      </c>
      <c r="B93" s="1" t="s">
        <v>1558</v>
      </c>
      <c r="C93" s="1" t="s">
        <v>76</v>
      </c>
      <c r="H93" s="1" t="s">
        <v>1860</v>
      </c>
      <c r="I93" s="1" t="s">
        <v>1861</v>
      </c>
      <c r="J93" s="1" t="s">
        <v>1862</v>
      </c>
      <c r="K93" s="1" t="s">
        <v>1863</v>
      </c>
      <c r="L93" s="1" t="s">
        <v>1864</v>
      </c>
      <c r="Q93" s="1" t="s">
        <v>1865</v>
      </c>
      <c r="R93" s="1" t="s">
        <v>1866</v>
      </c>
      <c r="S93" s="1" t="s">
        <v>1959</v>
      </c>
    </row>
    <row r="94" spans="1:19">
      <c r="A94" s="1">
        <v>93</v>
      </c>
      <c r="B94" s="1" t="s">
        <v>1558</v>
      </c>
      <c r="C94" s="1" t="s">
        <v>76</v>
      </c>
      <c r="H94" s="1" t="s">
        <v>1907</v>
      </c>
      <c r="I94" s="1" t="s">
        <v>1992</v>
      </c>
      <c r="J94" s="1" t="s">
        <v>1908</v>
      </c>
      <c r="K94" s="1" t="s">
        <v>1909</v>
      </c>
      <c r="Q94" s="1" t="s">
        <v>1560</v>
      </c>
      <c r="R94" s="1" t="s">
        <v>1561</v>
      </c>
      <c r="S94" s="1" t="s">
        <v>1959</v>
      </c>
    </row>
    <row r="95" spans="1:19">
      <c r="A95" s="1">
        <v>94</v>
      </c>
      <c r="B95" s="1" t="s">
        <v>1558</v>
      </c>
      <c r="C95" s="1" t="s">
        <v>76</v>
      </c>
      <c r="H95" s="1" t="s">
        <v>1867</v>
      </c>
      <c r="I95" s="1" t="s">
        <v>1868</v>
      </c>
      <c r="J95" s="1" t="s">
        <v>1869</v>
      </c>
      <c r="K95" s="1" t="s">
        <v>1623</v>
      </c>
      <c r="Q95" s="1" t="s">
        <v>1573</v>
      </c>
      <c r="R95" s="1" t="s">
        <v>1574</v>
      </c>
      <c r="S95" s="1" t="s">
        <v>1959</v>
      </c>
    </row>
    <row r="96" spans="1:19">
      <c r="A96" s="1">
        <v>95</v>
      </c>
      <c r="B96" s="1" t="s">
        <v>1558</v>
      </c>
      <c r="C96" s="1" t="s">
        <v>76</v>
      </c>
      <c r="H96" s="1" t="s">
        <v>1870</v>
      </c>
      <c r="I96" s="1" t="s">
        <v>1871</v>
      </c>
      <c r="J96" s="1" t="s">
        <v>1872</v>
      </c>
      <c r="K96" s="1" t="s">
        <v>1873</v>
      </c>
      <c r="Q96" s="1" t="s">
        <v>1874</v>
      </c>
      <c r="R96" s="1" t="s">
        <v>1875</v>
      </c>
      <c r="S96" s="1" t="s">
        <v>1959</v>
      </c>
    </row>
    <row r="97" spans="1:19">
      <c r="A97" s="1">
        <v>96</v>
      </c>
      <c r="B97" s="1" t="s">
        <v>1558</v>
      </c>
      <c r="C97" s="1" t="s">
        <v>76</v>
      </c>
      <c r="H97" s="1" t="s">
        <v>1876</v>
      </c>
      <c r="I97" s="1" t="s">
        <v>1877</v>
      </c>
      <c r="J97" s="1" t="s">
        <v>1878</v>
      </c>
      <c r="K97" s="1" t="s">
        <v>1586</v>
      </c>
      <c r="Q97" s="1" t="s">
        <v>1591</v>
      </c>
      <c r="R97" s="1" t="s">
        <v>1592</v>
      </c>
      <c r="S97" s="1" t="s">
        <v>1959</v>
      </c>
    </row>
    <row r="98" spans="1:19">
      <c r="A98" s="1">
        <v>97</v>
      </c>
      <c r="B98" s="1" t="s">
        <v>1558</v>
      </c>
      <c r="C98" s="1" t="s">
        <v>76</v>
      </c>
      <c r="H98" s="1" t="s">
        <v>1879</v>
      </c>
      <c r="I98" s="1" t="s">
        <v>1880</v>
      </c>
      <c r="J98" s="1" t="s">
        <v>1637</v>
      </c>
      <c r="K98" s="1" t="s">
        <v>1881</v>
      </c>
      <c r="Q98" s="1" t="s">
        <v>1573</v>
      </c>
      <c r="R98" s="1" t="s">
        <v>1574</v>
      </c>
      <c r="S98" s="1" t="s">
        <v>1959</v>
      </c>
    </row>
    <row r="99" spans="1:19">
      <c r="A99" s="1">
        <v>98</v>
      </c>
      <c r="B99" s="1" t="s">
        <v>1558</v>
      </c>
      <c r="C99" s="1" t="s">
        <v>76</v>
      </c>
      <c r="H99" s="1" t="s">
        <v>1882</v>
      </c>
      <c r="I99" s="1" t="s">
        <v>1883</v>
      </c>
      <c r="J99" s="1" t="s">
        <v>1673</v>
      </c>
      <c r="K99" s="1" t="s">
        <v>1949</v>
      </c>
      <c r="L99" s="1" t="s">
        <v>1884</v>
      </c>
      <c r="Q99" s="1" t="s">
        <v>1560</v>
      </c>
      <c r="R99" s="1" t="s">
        <v>1561</v>
      </c>
      <c r="S99" s="1" t="s">
        <v>1959</v>
      </c>
    </row>
    <row r="100" spans="1:19">
      <c r="A100" s="1">
        <v>99</v>
      </c>
      <c r="B100" s="1" t="s">
        <v>1558</v>
      </c>
      <c r="C100" s="1" t="s">
        <v>76</v>
      </c>
      <c r="H100" s="1" t="s">
        <v>1885</v>
      </c>
      <c r="I100" s="1" t="s">
        <v>1886</v>
      </c>
      <c r="J100" s="1" t="s">
        <v>1887</v>
      </c>
      <c r="K100" s="1" t="s">
        <v>1888</v>
      </c>
      <c r="Q100" s="1" t="s">
        <v>1567</v>
      </c>
      <c r="R100" s="1" t="s">
        <v>1568</v>
      </c>
      <c r="S100" s="1" t="s">
        <v>1959</v>
      </c>
    </row>
    <row r="101" spans="1:19">
      <c r="A101" s="1">
        <v>100</v>
      </c>
      <c r="B101" s="1" t="s">
        <v>1558</v>
      </c>
      <c r="C101" s="1" t="s">
        <v>76</v>
      </c>
      <c r="H101" s="1" t="s">
        <v>1889</v>
      </c>
      <c r="I101" s="1" t="s">
        <v>1890</v>
      </c>
      <c r="J101" s="1" t="s">
        <v>1891</v>
      </c>
      <c r="K101" s="1" t="s">
        <v>1888</v>
      </c>
      <c r="Q101" s="1" t="s">
        <v>1567</v>
      </c>
      <c r="R101" s="1" t="s">
        <v>1568</v>
      </c>
      <c r="S101" s="1" t="s">
        <v>1959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1892</v>
      </c>
      <c r="I102" s="1" t="s">
        <v>1893</v>
      </c>
      <c r="J102" s="1" t="s">
        <v>1673</v>
      </c>
      <c r="K102" s="1" t="s">
        <v>1894</v>
      </c>
      <c r="L102" s="1" t="s">
        <v>1895</v>
      </c>
      <c r="Q102" s="1" t="s">
        <v>1560</v>
      </c>
      <c r="R102" s="1" t="s">
        <v>1561</v>
      </c>
      <c r="S102" s="1" t="s">
        <v>1959</v>
      </c>
    </row>
    <row r="103" spans="1:19">
      <c r="A103" s="1">
        <v>102</v>
      </c>
      <c r="B103" s="1" t="s">
        <v>1558</v>
      </c>
      <c r="C103" s="1" t="s">
        <v>76</v>
      </c>
      <c r="H103" s="1" t="s">
        <v>1896</v>
      </c>
      <c r="I103" s="1" t="s">
        <v>1897</v>
      </c>
      <c r="J103" s="1" t="s">
        <v>1589</v>
      </c>
      <c r="K103" s="1" t="s">
        <v>1898</v>
      </c>
      <c r="L103" s="1" t="s">
        <v>1899</v>
      </c>
      <c r="Q103" s="1" t="s">
        <v>1560</v>
      </c>
      <c r="R103" s="1" t="s">
        <v>1561</v>
      </c>
      <c r="S103" s="1" t="s">
        <v>1959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1900</v>
      </c>
      <c r="I104" s="1" t="s">
        <v>1901</v>
      </c>
      <c r="J104" s="1" t="s">
        <v>1902</v>
      </c>
      <c r="K104" s="1" t="s">
        <v>1903</v>
      </c>
      <c r="Q104" s="1" t="s">
        <v>1646</v>
      </c>
      <c r="R104" s="1" t="s">
        <v>1647</v>
      </c>
      <c r="S104" s="1" t="s">
        <v>1959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1904</v>
      </c>
      <c r="I105" s="1" t="s">
        <v>1905</v>
      </c>
      <c r="J105" s="1" t="s">
        <v>1862</v>
      </c>
      <c r="K105" s="1" t="s">
        <v>1906</v>
      </c>
      <c r="Q105" s="1" t="s">
        <v>1646</v>
      </c>
      <c r="R105" s="1" t="s">
        <v>1647</v>
      </c>
      <c r="S105" s="1" t="s">
        <v>1959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78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44099.600740740738</v>
      </c>
      <c r="C69" s="20" t="s">
        <v>599</v>
      </c>
      <c r="D69" s="22" t="s">
        <v>600</v>
      </c>
    </row>
    <row r="70" spans="2:4">
      <c r="B70" s="260">
        <v>44099.600763888891</v>
      </c>
      <c r="C70" s="20" t="s">
        <v>602</v>
      </c>
      <c r="D70" s="22" t="s">
        <v>600</v>
      </c>
    </row>
    <row r="71" spans="2:4">
      <c r="B71" s="260">
        <v>44155.610451388886</v>
      </c>
      <c r="C71" s="20" t="s">
        <v>599</v>
      </c>
      <c r="D71" s="22" t="s">
        <v>600</v>
      </c>
    </row>
    <row r="72" spans="2:4">
      <c r="B72" s="260">
        <v>44155.610474537039</v>
      </c>
      <c r="C72" s="20" t="s">
        <v>602</v>
      </c>
      <c r="D72" s="22" t="s">
        <v>600</v>
      </c>
    </row>
    <row r="73" spans="2:4">
      <c r="B73" s="260">
        <v>44189.65357638889</v>
      </c>
      <c r="C73" s="20" t="s">
        <v>599</v>
      </c>
      <c r="D73" s="22" t="s">
        <v>600</v>
      </c>
    </row>
    <row r="74" spans="2:4">
      <c r="B74" s="260">
        <v>44189.653599537036</v>
      </c>
      <c r="C74" s="20" t="s">
        <v>602</v>
      </c>
      <c r="D74" s="22" t="s">
        <v>600</v>
      </c>
    </row>
    <row r="75" spans="2:4">
      <c r="B75" s="260">
        <v>44221.547106481485</v>
      </c>
      <c r="C75" s="20" t="s">
        <v>599</v>
      </c>
      <c r="D75" s="22" t="s">
        <v>600</v>
      </c>
    </row>
    <row r="76" spans="2:4">
      <c r="B76" s="260">
        <v>44221.547118055554</v>
      </c>
      <c r="C76" s="20" t="s">
        <v>602</v>
      </c>
      <c r="D76" s="22" t="s">
        <v>600</v>
      </c>
    </row>
    <row r="77" spans="2:4">
      <c r="B77" s="260">
        <v>44222.572615740741</v>
      </c>
      <c r="C77" s="20" t="s">
        <v>599</v>
      </c>
      <c r="D77" s="22" t="s">
        <v>600</v>
      </c>
    </row>
    <row r="78" spans="2:4">
      <c r="B78" s="260">
        <v>44222.572638888887</v>
      </c>
      <c r="C78" s="20" t="s">
        <v>602</v>
      </c>
      <c r="D78" s="22" t="s">
        <v>600</v>
      </c>
    </row>
  </sheetData>
  <sheetProtection algorithmName="SHA-512" hashValue="xjBbRpY5Hj0z/PYQ3kLjyHbijCQz6VKi6vyUP8/AjssS5AWNUi4HuhY8OnMpZQQZdlGS8a7Zd1tZ6AF+WWj9Og==" saltValue="CUm8zaMzOX5SZfH8EQGKrA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view="pageBreakPreview" topLeftCell="D7" zoomScaleNormal="100" zoomScaleSheetLayoutView="100" workbookViewId="0">
      <selection activeCell="L18" sqref="L18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6" t="s">
        <v>192</v>
      </c>
      <c r="F8" s="306"/>
      <c r="G8" s="30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128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1664</v>
      </c>
      <c r="H15" s="116"/>
      <c r="I15" s="176"/>
      <c r="J15" s="225" t="s">
        <v>1663</v>
      </c>
    </row>
    <row r="16" spans="1:10" ht="20.100000000000001" customHeight="1">
      <c r="D16" s="101"/>
      <c r="E16" s="101"/>
      <c r="F16" s="96" t="s">
        <v>104</v>
      </c>
      <c r="G16" s="115" t="s">
        <v>1665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1666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1910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1911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1912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1912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1913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1914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2010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1914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1954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1928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1955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2011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2014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271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272"/>
      <c r="H60" s="173"/>
    </row>
  </sheetData>
  <sheetProtection algorithmName="SHA-512" hashValue="aJK1HxHbp+F0Bs+mufoahywIRRUU9L962uCkEcIDgkpyfi4vXi8TQfeWuYXRYCcCpA9ocTpnOWXBkvN9CctCjA==" saltValue="7kV6trvO28lgWnpebCsOBA==" spinCount="100000" sheet="1" objects="1" scenarios="1" formatColumns="0" formatRows="0" autoFilter="0"/>
  <dataConsolidate link="1"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BY183"/>
  <sheetViews>
    <sheetView showGridLines="0" tabSelected="1" view="pageBreakPreview" topLeftCell="C7" zoomScale="90" zoomScaleNormal="100" zoomScaleSheetLayoutView="90" workbookViewId="0">
      <pane xSplit="4" ySplit="6" topLeftCell="G22" activePane="bottomRight" state="frozen"/>
      <selection activeCell="C7" sqref="C7"/>
      <selection pane="topRight" activeCell="G7" sqref="G7"/>
      <selection pane="bottomLeft" activeCell="C13" sqref="C13"/>
      <selection pane="bottomRight" activeCell="G66" sqref="G66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7" t="s">
        <v>192</v>
      </c>
      <c r="E8" s="30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8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77" ht="15" customHeight="1">
      <c r="C12" s="58"/>
      <c r="D12" s="309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10" t="s">
        <v>265</v>
      </c>
      <c r="E14" s="311"/>
      <c r="F14" s="311"/>
      <c r="G14" s="311"/>
      <c r="H14" s="311"/>
      <c r="I14" s="311"/>
      <c r="J14" s="311"/>
      <c r="K14" s="312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3342</v>
      </c>
      <c r="H15" s="230">
        <f>H16+H17+H20+H23</f>
        <v>1018.452</v>
      </c>
      <c r="I15" s="230">
        <f>I16+I17+I20+I23</f>
        <v>42.646999999999998</v>
      </c>
      <c r="J15" s="230">
        <f>J16+J17+J20+J23</f>
        <v>2280.9009999999998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1018.452</v>
      </c>
      <c r="H16" s="265">
        <v>1018.452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2323.5479999999998</v>
      </c>
      <c r="H23" s="230">
        <f>SUM(H24:H27)</f>
        <v>0</v>
      </c>
      <c r="I23" s="230">
        <f>SUM(I24:I27)</f>
        <v>42.646999999999998</v>
      </c>
      <c r="J23" s="230">
        <f>SUM(J24:J27)</f>
        <v>2280.9009999999998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1915</v>
      </c>
      <c r="E25" s="220" t="s">
        <v>1992</v>
      </c>
      <c r="F25" s="216">
        <v>431</v>
      </c>
      <c r="G25" s="236">
        <f>SUM(H25:K25)</f>
        <v>999.07300000000009</v>
      </c>
      <c r="H25" s="266">
        <v>0</v>
      </c>
      <c r="I25" s="266">
        <v>42.646999999999998</v>
      </c>
      <c r="J25" s="266">
        <v>956.42600000000004</v>
      </c>
      <c r="K25" s="264">
        <v>0</v>
      </c>
      <c r="L25" s="75"/>
      <c r="M25" s="223" t="s">
        <v>1908</v>
      </c>
      <c r="N25" s="224" t="s">
        <v>1909</v>
      </c>
      <c r="O25" s="224" t="s">
        <v>1907</v>
      </c>
    </row>
    <row r="26" spans="3:16" s="63" customFormat="1" ht="15" customHeight="1">
      <c r="C26" s="263" t="s">
        <v>0</v>
      </c>
      <c r="D26" s="254" t="s">
        <v>1916</v>
      </c>
      <c r="E26" s="220" t="s">
        <v>1576</v>
      </c>
      <c r="F26" s="216">
        <v>432</v>
      </c>
      <c r="G26" s="236">
        <f>SUM(H26:K26)</f>
        <v>1324.4749999999999</v>
      </c>
      <c r="H26" s="266">
        <v>0</v>
      </c>
      <c r="I26" s="266">
        <v>0</v>
      </c>
      <c r="J26" s="266">
        <v>1324.4749999999999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1407.153</v>
      </c>
      <c r="H28" s="230">
        <f>H30+H31+H32</f>
        <v>0</v>
      </c>
      <c r="I28" s="230">
        <f>I29+I31+I32</f>
        <v>0</v>
      </c>
      <c r="J28" s="230">
        <f>J29+J30+J32</f>
        <v>1018.452</v>
      </c>
      <c r="K28" s="230">
        <f>K29+K30+K31</f>
        <v>388.70099999999996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1018.452</v>
      </c>
      <c r="H29" s="205"/>
      <c r="I29" s="265">
        <v>0</v>
      </c>
      <c r="J29" s="265">
        <v>1018.452</v>
      </c>
      <c r="K29" s="265">
        <v>0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42.646999999999998</v>
      </c>
      <c r="H30" s="231">
        <v>0</v>
      </c>
      <c r="I30" s="205"/>
      <c r="J30" s="231">
        <v>0</v>
      </c>
      <c r="K30" s="265">
        <v>42.646999999999998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346.05399999999997</v>
      </c>
      <c r="H31" s="231">
        <v>0</v>
      </c>
      <c r="I31" s="231">
        <v>0</v>
      </c>
      <c r="J31" s="205"/>
      <c r="K31" s="265">
        <v>346.05399999999997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3179.5529999999999</v>
      </c>
      <c r="H34" s="230">
        <f>H35+H37+H40+H43</f>
        <v>0</v>
      </c>
      <c r="I34" s="230">
        <f>I35+I37+I40+I43</f>
        <v>0</v>
      </c>
      <c r="J34" s="230">
        <f>J35+J37+J40+J43</f>
        <v>2802.373</v>
      </c>
      <c r="K34" s="230">
        <f>K35+K37+K40+K43</f>
        <v>377.18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3179.5529999999999</v>
      </c>
      <c r="H35" s="265">
        <v>0</v>
      </c>
      <c r="I35" s="265">
        <v>0</v>
      </c>
      <c r="J35" s="265">
        <v>2802.373</v>
      </c>
      <c r="K35" s="265">
        <v>377.18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1471.84</v>
      </c>
      <c r="H44" s="265">
        <v>1018.452</v>
      </c>
      <c r="I44" s="265">
        <v>42.646999999999998</v>
      </c>
      <c r="J44" s="265">
        <v>410.74099999999999</v>
      </c>
      <c r="K44" s="265">
        <v>0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97.760999999999996</v>
      </c>
      <c r="H47" s="265">
        <f>H48+H49</f>
        <v>0</v>
      </c>
      <c r="I47" s="265">
        <v>0</v>
      </c>
      <c r="J47" s="265">
        <v>86.24</v>
      </c>
      <c r="K47" s="265">
        <v>11.521000000000001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97.760999999999996</v>
      </c>
      <c r="H49" s="265">
        <v>0</v>
      </c>
      <c r="I49" s="265">
        <f>I47</f>
        <v>0</v>
      </c>
      <c r="J49" s="265">
        <f>J47</f>
        <v>86.24</v>
      </c>
      <c r="K49" s="265">
        <f>K47</f>
        <v>11.521000000000001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-9.9999999974897946E-4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-9.9999999974897946E-4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10" t="s">
        <v>266</v>
      </c>
      <c r="E52" s="311"/>
      <c r="F52" s="311"/>
      <c r="G52" s="311"/>
      <c r="H52" s="311"/>
      <c r="I52" s="311"/>
      <c r="J52" s="311"/>
      <c r="K52" s="312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12.643000000000001</v>
      </c>
      <c r="H53" s="230">
        <f>H54+H55+H58+H61</f>
        <v>4.101</v>
      </c>
      <c r="I53" s="230">
        <f>I54+I55+I58+I61</f>
        <v>0.17199999999999999</v>
      </c>
      <c r="J53" s="230">
        <f>J54+J55+J58+J61</f>
        <v>8.370000000000001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4.101</v>
      </c>
      <c r="H54" s="265">
        <v>4.101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8.5420000000000016</v>
      </c>
      <c r="H61" s="230">
        <f>SUM(H62:H65)</f>
        <v>0</v>
      </c>
      <c r="I61" s="230">
        <f>SUM(I62:I65)</f>
        <v>0.17199999999999999</v>
      </c>
      <c r="J61" s="230">
        <f>SUM(J62:J65)</f>
        <v>8.370000000000001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1917</v>
      </c>
      <c r="E63" s="220" t="s">
        <v>1992</v>
      </c>
      <c r="F63" s="216">
        <v>1461</v>
      </c>
      <c r="G63" s="236">
        <f>SUM(H63:K63)</f>
        <v>4.0229999999999997</v>
      </c>
      <c r="H63" s="266">
        <v>0</v>
      </c>
      <c r="I63" s="266">
        <v>0.17199999999999999</v>
      </c>
      <c r="J63" s="264">
        <v>3.851</v>
      </c>
      <c r="K63" s="264">
        <v>0</v>
      </c>
      <c r="L63" s="75"/>
      <c r="M63" s="223" t="s">
        <v>1908</v>
      </c>
      <c r="N63" s="224" t="s">
        <v>1909</v>
      </c>
      <c r="O63" s="224" t="s">
        <v>1907</v>
      </c>
    </row>
    <row r="64" spans="3:16" s="63" customFormat="1" ht="15" customHeight="1">
      <c r="C64" s="263" t="s">
        <v>0</v>
      </c>
      <c r="D64" s="254" t="s">
        <v>1918</v>
      </c>
      <c r="E64" s="220" t="s">
        <v>1576</v>
      </c>
      <c r="F64" s="216">
        <v>1462</v>
      </c>
      <c r="G64" s="236">
        <f>SUM(H64:K64)</f>
        <v>4.5190000000000001</v>
      </c>
      <c r="H64" s="266">
        <v>0</v>
      </c>
      <c r="I64" s="266">
        <v>0</v>
      </c>
      <c r="J64" s="266">
        <v>4.5190000000000001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5.8259999999999996</v>
      </c>
      <c r="H66" s="230">
        <f>H68+H69+H70</f>
        <v>0</v>
      </c>
      <c r="I66" s="230">
        <f>I67+I69+I70</f>
        <v>0</v>
      </c>
      <c r="J66" s="230">
        <f>J67+J68+J70</f>
        <v>4.101</v>
      </c>
      <c r="K66" s="230">
        <f>K67+K68+K69</f>
        <v>1.7249999999999999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4.101</v>
      </c>
      <c r="H67" s="205"/>
      <c r="I67" s="231">
        <v>0</v>
      </c>
      <c r="J67" s="265">
        <v>4.101</v>
      </c>
      <c r="K67" s="265"/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0.17199999999999999</v>
      </c>
      <c r="H68" s="231">
        <v>0</v>
      </c>
      <c r="I68" s="232"/>
      <c r="J68" s="265"/>
      <c r="K68" s="265">
        <v>0.17199999999999999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1.5529999999999999</v>
      </c>
      <c r="H69" s="231">
        <v>0</v>
      </c>
      <c r="I69" s="231">
        <v>0</v>
      </c>
      <c r="J69" s="205"/>
      <c r="K69" s="265">
        <v>1.5529999999999999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12.068000000000001</v>
      </c>
      <c r="H72" s="230">
        <f>H73+H75+H78+H81</f>
        <v>0</v>
      </c>
      <c r="I72" s="230">
        <f>I73+I75+I78+I81</f>
        <v>0</v>
      </c>
      <c r="J72" s="230">
        <f>J73+J75+J78+J81</f>
        <v>10.617000000000001</v>
      </c>
      <c r="K72" s="230">
        <f>K73+K75+K78+K81</f>
        <v>1.4510000000000001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12.068000000000001</v>
      </c>
      <c r="H73" s="265">
        <v>0</v>
      </c>
      <c r="I73" s="265">
        <v>0</v>
      </c>
      <c r="J73" s="265">
        <v>10.617000000000001</v>
      </c>
      <c r="K73" s="265">
        <v>1.4510000000000001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</v>
      </c>
      <c r="H75" s="265">
        <v>0</v>
      </c>
      <c r="I75" s="265">
        <v>0</v>
      </c>
      <c r="J75" s="265">
        <v>0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5.8259999999999996</v>
      </c>
      <c r="H82" s="265">
        <v>4.101</v>
      </c>
      <c r="I82" s="265">
        <v>0.17199999999999999</v>
      </c>
      <c r="J82" s="265">
        <v>1.5529999999999999</v>
      </c>
      <c r="K82" s="265">
        <v>0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0.57400000000000007</v>
      </c>
      <c r="H85" s="265">
        <v>0</v>
      </c>
      <c r="I85" s="265">
        <v>0</v>
      </c>
      <c r="J85" s="265">
        <v>0.3</v>
      </c>
      <c r="K85" s="265">
        <v>0.27400000000000002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0.57400000000000007</v>
      </c>
      <c r="H87" s="265">
        <v>0</v>
      </c>
      <c r="I87" s="265">
        <v>0</v>
      </c>
      <c r="J87" s="265">
        <f>J85</f>
        <v>0.3</v>
      </c>
      <c r="K87" s="265">
        <f>K85</f>
        <v>0.27400000000000002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9.9999999999766942E-4</v>
      </c>
      <c r="H89" s="230">
        <f>(H53+H66+H71)-(H72+H82+H83+H84+H85)</f>
        <v>0</v>
      </c>
      <c r="I89" s="230">
        <f>(I53+I66+I71)-(I72+I82+I83+I84+I85)</f>
        <v>0</v>
      </c>
      <c r="J89" s="230">
        <f>(J53+J66+J71)-(J72+J82+J83+J84+J85)</f>
        <v>9.9999999999766942E-4</v>
      </c>
      <c r="K89" s="230">
        <f>(K53+K66+K71)-(K72+K82+K83+K84+K85)</f>
        <v>0</v>
      </c>
      <c r="L89" s="75"/>
      <c r="M89" s="152"/>
      <c r="P89" s="255">
        <v>500</v>
      </c>
    </row>
    <row r="90" spans="3:16" s="63" customFormat="1" ht="15" customHeight="1">
      <c r="C90" s="74"/>
      <c r="D90" s="310" t="s">
        <v>267</v>
      </c>
      <c r="E90" s="311"/>
      <c r="F90" s="311"/>
      <c r="G90" s="311"/>
      <c r="H90" s="311"/>
      <c r="I90" s="311"/>
      <c r="J90" s="311"/>
      <c r="K90" s="312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12.343</v>
      </c>
      <c r="H91" s="268">
        <f>H54</f>
        <v>4.101</v>
      </c>
      <c r="I91" s="268">
        <f>I82</f>
        <v>0.17199999999999999</v>
      </c>
      <c r="J91" s="268">
        <v>8.07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12.343</v>
      </c>
      <c r="H92" s="268">
        <f>H91</f>
        <v>4.101</v>
      </c>
      <c r="I92" s="268">
        <f>I91</f>
        <v>0.17199999999999999</v>
      </c>
      <c r="J92" s="268">
        <f>J91</f>
        <v>8.07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10" t="s">
        <v>274</v>
      </c>
      <c r="E94" s="311"/>
      <c r="F94" s="311"/>
      <c r="G94" s="311"/>
      <c r="H94" s="311"/>
      <c r="I94" s="311"/>
      <c r="J94" s="311"/>
      <c r="K94" s="312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3179.5529999999999</v>
      </c>
      <c r="H95" s="230">
        <f>SUM(H96:H97)</f>
        <v>0</v>
      </c>
      <c r="I95" s="230">
        <f>SUM(I96:I97)</f>
        <v>0</v>
      </c>
      <c r="J95" s="230">
        <f>SUM(J96:J97)</f>
        <v>2802.373</v>
      </c>
      <c r="K95" s="230">
        <f>SUM(K96:K97)</f>
        <v>377.18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3179.5529999999999</v>
      </c>
      <c r="H97" s="250">
        <f>H100</f>
        <v>0</v>
      </c>
      <c r="I97" s="250">
        <f>I100</f>
        <v>0</v>
      </c>
      <c r="J97" s="250">
        <f>J100</f>
        <v>2802.373</v>
      </c>
      <c r="K97" s="250">
        <f>K100</f>
        <v>377.18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12.068000000000001</v>
      </c>
      <c r="H98" s="269">
        <v>0</v>
      </c>
      <c r="I98" s="269">
        <v>0</v>
      </c>
      <c r="J98" s="269">
        <f>J73</f>
        <v>10.617000000000001</v>
      </c>
      <c r="K98" s="269">
        <v>1.4510000000000001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3179.5529999999999</v>
      </c>
      <c r="H100" s="269">
        <v>0</v>
      </c>
      <c r="I100" s="269">
        <v>0</v>
      </c>
      <c r="J100" s="269">
        <f>J35</f>
        <v>2802.373</v>
      </c>
      <c r="K100" s="269">
        <f>K35</f>
        <v>377.18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33.7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3179.5529999999999</v>
      </c>
      <c r="H122" s="250">
        <f>SUM(H123:H124)</f>
        <v>0</v>
      </c>
      <c r="I122" s="250">
        <f>SUM(I123:I124)</f>
        <v>0</v>
      </c>
      <c r="J122" s="250">
        <f>SUM(J123:J124)</f>
        <v>2802.373</v>
      </c>
      <c r="K122" s="250">
        <f>SUM(K123:K124)</f>
        <v>377.18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3179.5529999999999</v>
      </c>
      <c r="H124" s="250">
        <f>H126</f>
        <v>0</v>
      </c>
      <c r="I124" s="250">
        <f>I126</f>
        <v>0</v>
      </c>
      <c r="J124" s="250">
        <f>J126</f>
        <v>2802.373</v>
      </c>
      <c r="K124" s="250">
        <f>K126</f>
        <v>377.18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12.343</v>
      </c>
      <c r="H125" s="233">
        <v>4.101</v>
      </c>
      <c r="I125" s="233">
        <v>0.17199999999999999</v>
      </c>
      <c r="J125" s="233">
        <v>8.07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3179.5529999999999</v>
      </c>
      <c r="H126" s="233">
        <v>0</v>
      </c>
      <c r="I126" s="233">
        <v>0</v>
      </c>
      <c r="J126" s="233">
        <v>2802.373</v>
      </c>
      <c r="K126" s="233">
        <v>377.18</v>
      </c>
      <c r="L126" s="73"/>
      <c r="M126" s="152"/>
      <c r="P126" s="255"/>
    </row>
    <row r="127" spans="3:16" ht="15" customHeight="1">
      <c r="C127" s="58"/>
      <c r="D127" s="310" t="s">
        <v>268</v>
      </c>
      <c r="E127" s="311"/>
      <c r="F127" s="311"/>
      <c r="G127" s="311"/>
      <c r="H127" s="311"/>
      <c r="I127" s="311"/>
      <c r="J127" s="311"/>
      <c r="K127" s="312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0</v>
      </c>
      <c r="H134" s="239">
        <f>SUM( H135+H140)</f>
        <v>0</v>
      </c>
      <c r="I134" s="239">
        <f>SUM( I135+I140)</f>
        <v>0</v>
      </c>
      <c r="J134" s="239">
        <f>SUM( J135+J140)</f>
        <v>0</v>
      </c>
      <c r="K134" s="239">
        <f>SUM( K135+K140)</f>
        <v>0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0</v>
      </c>
      <c r="H140" s="239">
        <f>H141+H143</f>
        <v>0</v>
      </c>
      <c r="I140" s="239">
        <f>I141+I143</f>
        <v>0</v>
      </c>
      <c r="J140" s="239">
        <f>J141+J143</f>
        <v>0</v>
      </c>
      <c r="K140" s="239">
        <f>K141+K143</f>
        <v>0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0</v>
      </c>
      <c r="H143" s="269">
        <v>0</v>
      </c>
      <c r="I143" s="269">
        <v>0</v>
      </c>
      <c r="J143" s="269">
        <v>0</v>
      </c>
      <c r="K143" s="269">
        <v>0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4025.24</v>
      </c>
      <c r="H144" s="251">
        <f>SUM( H145:H146)</f>
        <v>0</v>
      </c>
      <c r="I144" s="251">
        <f>SUM( I145:I146)</f>
        <v>0</v>
      </c>
      <c r="J144" s="251">
        <f>SUM( J145:J146)</f>
        <v>4025.24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4025.24</v>
      </c>
      <c r="H146" s="251">
        <f>H147+H148</f>
        <v>0</v>
      </c>
      <c r="I146" s="251">
        <f>I147+I148</f>
        <v>0</v>
      </c>
      <c r="J146" s="251">
        <f>J147+J148</f>
        <v>4025.24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3492.692</v>
      </c>
      <c r="H147" s="235">
        <v>0</v>
      </c>
      <c r="I147" s="235">
        <v>0</v>
      </c>
      <c r="J147" s="270">
        <v>3492.692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532.548</v>
      </c>
      <c r="H148" s="235">
        <v>0</v>
      </c>
      <c r="I148" s="235">
        <v>0</v>
      </c>
      <c r="J148" s="270">
        <v>532.548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16" t="str">
        <f>IF(Титульный!G45="","",Титульный!G45)</f>
        <v>Экономист</v>
      </c>
      <c r="G150" s="316"/>
      <c r="H150" s="153"/>
      <c r="I150" s="316" t="str">
        <f>IF(Титульный!G44="","",Титульный!G44)</f>
        <v>Никольцев Герман Гарриевич</v>
      </c>
      <c r="J150" s="316"/>
      <c r="K150" s="316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7" t="s">
        <v>215</v>
      </c>
      <c r="G151" s="317"/>
      <c r="H151" s="154"/>
      <c r="I151" s="317" t="s">
        <v>213</v>
      </c>
      <c r="J151" s="317"/>
      <c r="K151" s="317"/>
      <c r="L151" s="154"/>
      <c r="M151" s="317" t="s">
        <v>214</v>
      </c>
      <c r="N151" s="317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16" t="str">
        <f>IF(Титульный!G46="","",Титульный!G46)</f>
        <v>240-99-33</v>
      </c>
      <c r="G153" s="316"/>
      <c r="H153" s="316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8" t="s">
        <v>217</v>
      </c>
      <c r="G154" s="318"/>
      <c r="H154" s="318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zoomScaleNormal="100" workbookViewId="0"/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9" t="s">
        <v>148</v>
      </c>
      <c r="C2" s="319"/>
      <c r="D2" s="319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274" t="s">
        <v>149</v>
      </c>
      <c r="C5" s="274" t="s">
        <v>150</v>
      </c>
      <c r="D5" s="274" t="s">
        <v>5</v>
      </c>
    </row>
    <row r="6" spans="1:4" ht="22.5">
      <c r="A6" s="273"/>
      <c r="B6" s="275" t="s">
        <v>2018</v>
      </c>
      <c r="C6" s="276" t="s">
        <v>2019</v>
      </c>
      <c r="D6" s="277" t="s">
        <v>2020</v>
      </c>
    </row>
  </sheetData>
  <sheetProtection algorithmName="SHA-512" hashValue="ttnQPLP1SwCCnAvsXE++L5Y6XwDyZhwhjD2mIjEToGH7IvGb0RVmY8dbYHDikNI6bzkBQlgFcqeNO2N6bxm2dg==" saltValue="1LQF4n8XOyoqmIcIsWE8Kw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9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79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1919</v>
      </c>
      <c r="B45" s="70" t="s">
        <v>241</v>
      </c>
      <c r="C45" s="70" t="s">
        <v>242</v>
      </c>
    </row>
    <row r="46" spans="1:3">
      <c r="A46" s="70" t="s">
        <v>1920</v>
      </c>
      <c r="B46" s="70" t="s">
        <v>241</v>
      </c>
      <c r="C46" s="70" t="s">
        <v>242</v>
      </c>
    </row>
    <row r="47" spans="1:3">
      <c r="A47" s="70" t="s">
        <v>1921</v>
      </c>
      <c r="B47" s="70" t="s">
        <v>241</v>
      </c>
      <c r="C47" s="70" t="s">
        <v>242</v>
      </c>
    </row>
    <row r="48" spans="1:3">
      <c r="A48" s="70" t="s">
        <v>1922</v>
      </c>
      <c r="B48" s="70" t="s">
        <v>241</v>
      </c>
      <c r="C48" s="70" t="s">
        <v>242</v>
      </c>
    </row>
    <row r="49" spans="1:3">
      <c r="A49" s="70" t="s">
        <v>1923</v>
      </c>
      <c r="B49" s="70" t="s">
        <v>241</v>
      </c>
      <c r="C49" s="70" t="s">
        <v>242</v>
      </c>
    </row>
    <row r="50" spans="1:3">
      <c r="A50" s="70" t="s">
        <v>1924</v>
      </c>
      <c r="B50" s="70" t="s">
        <v>241</v>
      </c>
      <c r="C50" s="70" t="s">
        <v>242</v>
      </c>
    </row>
    <row r="51" spans="1:3">
      <c r="A51" s="70" t="s">
        <v>1929</v>
      </c>
      <c r="B51" s="70" t="s">
        <v>241</v>
      </c>
      <c r="C51" s="70" t="s">
        <v>242</v>
      </c>
    </row>
    <row r="52" spans="1:3">
      <c r="A52" s="70" t="s">
        <v>1930</v>
      </c>
      <c r="B52" s="70" t="s">
        <v>241</v>
      </c>
      <c r="C52" s="70" t="s">
        <v>242</v>
      </c>
    </row>
    <row r="53" spans="1:3">
      <c r="A53" s="70" t="s">
        <v>1931</v>
      </c>
      <c r="B53" s="70" t="s">
        <v>241</v>
      </c>
      <c r="C53" s="70" t="s">
        <v>242</v>
      </c>
    </row>
    <row r="54" spans="1:3">
      <c r="A54" s="70" t="s">
        <v>1932</v>
      </c>
      <c r="B54" s="70" t="s">
        <v>241</v>
      </c>
      <c r="C54" s="70" t="s">
        <v>242</v>
      </c>
    </row>
    <row r="55" spans="1:3">
      <c r="A55" s="70" t="s">
        <v>1940</v>
      </c>
      <c r="B55" s="70" t="s">
        <v>241</v>
      </c>
      <c r="C55" s="70" t="s">
        <v>242</v>
      </c>
    </row>
    <row r="56" spans="1:3">
      <c r="A56" s="70" t="s">
        <v>1941</v>
      </c>
      <c r="B56" s="70" t="s">
        <v>241</v>
      </c>
      <c r="C56" s="70" t="s">
        <v>242</v>
      </c>
    </row>
    <row r="57" spans="1:3">
      <c r="A57" s="70" t="s">
        <v>1942</v>
      </c>
      <c r="B57" s="70" t="s">
        <v>241</v>
      </c>
      <c r="C57" s="70" t="s">
        <v>242</v>
      </c>
    </row>
    <row r="58" spans="1:3">
      <c r="A58" s="70" t="s">
        <v>1950</v>
      </c>
      <c r="B58" s="70" t="s">
        <v>241</v>
      </c>
      <c r="C58" s="70" t="s">
        <v>242</v>
      </c>
    </row>
    <row r="59" spans="1:3">
      <c r="A59" s="70" t="s">
        <v>1956</v>
      </c>
      <c r="B59" s="70" t="s">
        <v>241</v>
      </c>
      <c r="C59" s="70" t="s">
        <v>242</v>
      </c>
    </row>
    <row r="60" spans="1:3">
      <c r="A60" s="70" t="s">
        <v>1957</v>
      </c>
      <c r="B60" s="70" t="s">
        <v>241</v>
      </c>
      <c r="C60" s="70" t="s">
        <v>242</v>
      </c>
    </row>
    <row r="61" spans="1:3">
      <c r="A61" s="70" t="s">
        <v>1964</v>
      </c>
      <c r="B61" s="70" t="s">
        <v>241</v>
      </c>
      <c r="C61" s="70" t="s">
        <v>242</v>
      </c>
    </row>
    <row r="62" spans="1:3">
      <c r="A62" s="70" t="s">
        <v>1965</v>
      </c>
      <c r="B62" s="70" t="s">
        <v>241</v>
      </c>
      <c r="C62" s="70" t="s">
        <v>242</v>
      </c>
    </row>
    <row r="63" spans="1:3">
      <c r="A63" s="70" t="s">
        <v>1966</v>
      </c>
      <c r="B63" s="70" t="s">
        <v>241</v>
      </c>
      <c r="C63" s="70" t="s">
        <v>242</v>
      </c>
    </row>
    <row r="64" spans="1:3">
      <c r="A64" s="70" t="s">
        <v>1967</v>
      </c>
      <c r="B64" s="70" t="s">
        <v>241</v>
      </c>
      <c r="C64" s="70" t="s">
        <v>242</v>
      </c>
    </row>
    <row r="65" spans="1:3">
      <c r="A65" s="70" t="s">
        <v>1968</v>
      </c>
      <c r="B65" s="70" t="s">
        <v>241</v>
      </c>
      <c r="C65" s="70" t="s">
        <v>242</v>
      </c>
    </row>
    <row r="66" spans="1:3">
      <c r="A66" s="70" t="s">
        <v>1969</v>
      </c>
      <c r="B66" s="70" t="s">
        <v>241</v>
      </c>
      <c r="C66" s="70" t="s">
        <v>242</v>
      </c>
    </row>
    <row r="67" spans="1:3">
      <c r="A67" s="70" t="s">
        <v>1970</v>
      </c>
      <c r="B67" s="70" t="s">
        <v>241</v>
      </c>
      <c r="C67" s="70" t="s">
        <v>242</v>
      </c>
    </row>
    <row r="68" spans="1:3">
      <c r="A68" s="70" t="s">
        <v>1971</v>
      </c>
      <c r="B68" s="70" t="s">
        <v>241</v>
      </c>
      <c r="C68" s="70" t="s">
        <v>242</v>
      </c>
    </row>
    <row r="69" spans="1:3">
      <c r="A69" s="70" t="s">
        <v>1972</v>
      </c>
      <c r="B69" s="70" t="s">
        <v>241</v>
      </c>
      <c r="C69" s="70" t="s">
        <v>242</v>
      </c>
    </row>
    <row r="70" spans="1:3">
      <c r="A70" s="70" t="s">
        <v>1973</v>
      </c>
      <c r="B70" s="70" t="s">
        <v>1974</v>
      </c>
      <c r="C70" s="70" t="s">
        <v>242</v>
      </c>
    </row>
    <row r="71" spans="1:3">
      <c r="A71" s="70" t="s">
        <v>1975</v>
      </c>
      <c r="B71" s="70" t="s">
        <v>241</v>
      </c>
      <c r="C71" s="70" t="s">
        <v>242</v>
      </c>
    </row>
    <row r="72" spans="1:3">
      <c r="A72" s="70" t="s">
        <v>1993</v>
      </c>
      <c r="B72" s="70" t="s">
        <v>241</v>
      </c>
      <c r="C72" s="70" t="s">
        <v>242</v>
      </c>
    </row>
    <row r="73" spans="1:3">
      <c r="A73" s="70" t="s">
        <v>1994</v>
      </c>
      <c r="B73" s="70" t="s">
        <v>241</v>
      </c>
      <c r="C73" s="70" t="s">
        <v>242</v>
      </c>
    </row>
    <row r="74" spans="1:3">
      <c r="A74" s="70" t="s">
        <v>1998</v>
      </c>
      <c r="B74" s="70" t="s">
        <v>241</v>
      </c>
      <c r="C74" s="70" t="s">
        <v>242</v>
      </c>
    </row>
    <row r="75" spans="1:3">
      <c r="A75" s="70" t="s">
        <v>1999</v>
      </c>
      <c r="B75" s="70" t="s">
        <v>241</v>
      </c>
      <c r="C75" s="70" t="s">
        <v>242</v>
      </c>
    </row>
    <row r="76" spans="1:3">
      <c r="A76" s="70" t="s">
        <v>2008</v>
      </c>
      <c r="B76" s="70" t="s">
        <v>241</v>
      </c>
      <c r="C76" s="70" t="s">
        <v>242</v>
      </c>
    </row>
    <row r="77" spans="1:3">
      <c r="A77" s="70" t="s">
        <v>2009</v>
      </c>
      <c r="B77" s="70" t="s">
        <v>241</v>
      </c>
      <c r="C77" s="70" t="s">
        <v>242</v>
      </c>
    </row>
    <row r="78" spans="1:3">
      <c r="A78" s="70" t="s">
        <v>2012</v>
      </c>
      <c r="B78" s="70" t="s">
        <v>1974</v>
      </c>
      <c r="C78" s="70" t="s">
        <v>242</v>
      </c>
    </row>
    <row r="79" spans="1:3">
      <c r="A79" s="70" t="s">
        <v>2015</v>
      </c>
      <c r="B79" s="70" t="s">
        <v>2016</v>
      </c>
      <c r="C79" s="70" t="s">
        <v>2017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148</vt:i4>
      </vt:variant>
    </vt:vector>
  </HeadingPairs>
  <TitlesOfParts>
    <vt:vector size="153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'Отпуск ЭЭ сет организациями'!Область_печати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2020-09-25T17:12:43Z</cp:lastPrinted>
  <dcterms:created xsi:type="dcterms:W3CDTF">2004-05-21T07:18:45Z</dcterms:created>
  <dcterms:modified xsi:type="dcterms:W3CDTF">2021-01-26T10:46:03Z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